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6135" activeTab="0"/>
  </bookViews>
  <sheets>
    <sheet name="Hoja1" sheetId="1" r:id="rId1"/>
    <sheet name="Hoja2" sheetId="2" state="hidden" r:id="rId2"/>
    <sheet name="Hoja3" sheetId="3" state="hidden" r:id="rId3"/>
    <sheet name="Hoja4" sheetId="4" state="hidden" r:id="rId4"/>
  </sheets>
  <definedNames/>
  <calcPr fullCalcOnLoad="1"/>
</workbook>
</file>

<file path=xl/sharedStrings.xml><?xml version="1.0" encoding="utf-8"?>
<sst xmlns="http://schemas.openxmlformats.org/spreadsheetml/2006/main" count="754" uniqueCount="310">
  <si>
    <t>DATOS DEL INDICADOR</t>
  </si>
  <si>
    <t>RANGOS DE CALIFICACIÓN</t>
  </si>
  <si>
    <t>RESULTADO Y ANALISIS</t>
  </si>
  <si>
    <t>TIPO DE INDICADOR</t>
  </si>
  <si>
    <t>CÓDIGO</t>
  </si>
  <si>
    <t>NOMBRE DEL INDICADOR</t>
  </si>
  <si>
    <t>FORMULA DEL INDICADOR</t>
  </si>
  <si>
    <t>UNIDAD DE MEDIDA</t>
  </si>
  <si>
    <t>META</t>
  </si>
  <si>
    <t>INSATISFACTORIO</t>
  </si>
  <si>
    <t>MINIMO</t>
  </si>
  <si>
    <t>ACEPTABLE</t>
  </si>
  <si>
    <t>SATISFACTORIO</t>
  </si>
  <si>
    <t>NUMERADOR</t>
  </si>
  <si>
    <t>DENOMINADOR</t>
  </si>
  <si>
    <t>RESULTADO</t>
  </si>
  <si>
    <t xml:space="preserve">RANGO EN QUE SE UBICA EL RESULTADO </t>
  </si>
  <si>
    <t>ANALISIS DEL INDICADOR</t>
  </si>
  <si>
    <t>PROCESO</t>
  </si>
  <si>
    <t>PAGINA 1 DE 1</t>
  </si>
  <si>
    <t>FRECUENCIA DE MEDICIÓN</t>
  </si>
  <si>
    <t>MATRIZ AGREGADA DE INDICADORES  POR PROCESO</t>
  </si>
  <si>
    <t>CODIGO:  PEMYMOPSFO04</t>
  </si>
  <si>
    <t>DIRECCIONAMIENTO ESTRATEGICO</t>
  </si>
  <si>
    <t>EFICACIA</t>
  </si>
  <si>
    <t>PDES02</t>
  </si>
  <si>
    <t>SEMESTRAL</t>
  </si>
  <si>
    <t>EFICIENCIA</t>
  </si>
  <si>
    <t>GESTIÓN DE SERVICIOS DE SALUD</t>
  </si>
  <si>
    <t>GESTIÓN DE PRESTACIONES ECONOMICAS</t>
  </si>
  <si>
    <t>GESTIÓN DE BIENES TRANSFERIDOS</t>
  </si>
  <si>
    <t>LEGALIZACION DE BIENES INMUEBLES  TRANSFERIDOS</t>
  </si>
  <si>
    <t>COMERCIALIZACION DE  BIENES INMUEBLES TRANSFERIDOS</t>
  </si>
  <si>
    <t>SANEAMIENTO DE BIENES INSTRAFERIBLES</t>
  </si>
  <si>
    <t>COMERCIALIZACION DE BIENES MUEBLES TRANSFERIDOS</t>
  </si>
  <si>
    <t>GESTIÓN DE SERVICIOS ADMINISTRATIVOS</t>
  </si>
  <si>
    <t>PORCENTAJE</t>
  </si>
  <si>
    <t>GESTIÓN DE TALENTO HUMANO</t>
  </si>
  <si>
    <t>PGRF01</t>
  </si>
  <si>
    <t>PGRF02</t>
  </si>
  <si>
    <t>GESTIÓN DE COBRO</t>
  </si>
  <si>
    <t>ASISTENCIA JURIDICA</t>
  </si>
  <si>
    <t>GESTIÓN DOCUMENTAL</t>
  </si>
  <si>
    <t>PGDO02</t>
  </si>
  <si>
    <t>PGDO03</t>
  </si>
  <si>
    <t>PGDO04</t>
  </si>
  <si>
    <t>GESTION DE TIC`S</t>
  </si>
  <si>
    <t>SOPORTE TECNICO</t>
  </si>
  <si>
    <t>MEDICIÓN Y MEJORA</t>
  </si>
  <si>
    <t>PMYM01</t>
  </si>
  <si>
    <t>PMYM02</t>
  </si>
  <si>
    <t>EFECTIVIDAD</t>
  </si>
  <si>
    <t>SEGUIMIENTO Y EVALUACIÓN INDEPENDIENTE</t>
  </si>
  <si>
    <t>PGPE01</t>
  </si>
  <si>
    <t>PGPE02</t>
  </si>
  <si>
    <t>OPORTUNIDAD EN EL TRAMITE DE NOVEDADES DE AFILIACIÓN</t>
  </si>
  <si>
    <t>OPORTUNIDAD EN EL TRAMITE DE VALORACIONES MÉDICAS</t>
  </si>
  <si>
    <t xml:space="preserve">CUMPLIMIENTO PROGRAMA DE AUDITORIAS MEDICAS  </t>
  </si>
  <si>
    <t>PGSS01</t>
  </si>
  <si>
    <t>PGSS02</t>
  </si>
  <si>
    <t>PGSS05</t>
  </si>
  <si>
    <t>PGCB01</t>
  </si>
  <si>
    <t>PGCB02</t>
  </si>
  <si>
    <t>PGCB03</t>
  </si>
  <si>
    <t>PGCB04</t>
  </si>
  <si>
    <t>PAJU01</t>
  </si>
  <si>
    <t>PAJU02</t>
  </si>
  <si>
    <t>PAJU03</t>
  </si>
  <si>
    <t>VERSION 3.0</t>
  </si>
  <si>
    <t>FECHA DE ACTUALIZACIÓN:  24 DE JUNIO DE 2010</t>
  </si>
  <si>
    <t>PSEI01</t>
  </si>
  <si>
    <t>PSEI02</t>
  </si>
  <si>
    <t>PSEI03</t>
  </si>
  <si>
    <t>PGSS04</t>
  </si>
  <si>
    <t>PGDO01</t>
  </si>
  <si>
    <t>EFICIENCIA EN EL TRÁMITE ADMINISTRATIVO A ACREEDORES DE CUOTAS PARTES</t>
  </si>
  <si>
    <t>SEGUIMIENTO DEL INDICADOR</t>
  </si>
  <si>
    <t>AUDITOR</t>
  </si>
  <si>
    <t>ATENCION AL CIUDADANO</t>
  </si>
  <si>
    <t>EFECTUAR SEGUIMIENTO A PLANES INSTITUCIONALES</t>
  </si>
  <si>
    <t>ANUAL</t>
  </si>
  <si>
    <t>ADMINISTRAR EL SISTEMA DE MEDICIÓN DEL DESEMPEÑO A TRAVES DE INDICADORES</t>
  </si>
  <si>
    <t>PMYM03</t>
  </si>
  <si>
    <t>PMYM04</t>
  </si>
  <si>
    <t>EFECTUAR SEGUIMIENTO A LAS ACCIONES PREVENTIVAS Y CORRECTIVAS</t>
  </si>
  <si>
    <t>ASESORAR EN LA DOCUMENTACIÓN DE LAS ACCIONES PREVENTIVAS Y CORRECTIVAS</t>
  </si>
  <si>
    <t xml:space="preserve">(No DE SEGUIMIENTO REALIZADOS A LAS ACCIONES PREVENTIVAS Y CORRECTIVAS / No DE SEGUIMIENTO A REALIZAR)*100  </t>
  </si>
  <si>
    <t>(No DE INFORMES EJECUTIVO PARA LA REVISIÓN POR LA DIRECCIÓN REALIZADOS OPORTUNAMENTE / No DE INFORMES EJECUTIVO PARA LA REVISIÓN POR LA DIRECCIÓN A REALIZAR)*100</t>
  </si>
  <si>
    <t>MANTENIMIENTO PREVENTIVO DE EQUIPOS</t>
  </si>
  <si>
    <t>(No DE SOLICITUDES DE ASESORIAS Y SOPORTE TÉCNICO ATENDIDAS / No DE SOLICITUDES RECIBIDAS)*100</t>
  </si>
  <si>
    <t>PGTS02</t>
  </si>
  <si>
    <t>&lt;50%</t>
  </si>
  <si>
    <t>&gt;=50% y  ; &lt;70</t>
  </si>
  <si>
    <t>&gt;=70%  y &lt;95%</t>
  </si>
  <si>
    <t>&gt;=95% y &lt;=100%</t>
  </si>
  <si>
    <t>ELABORACIÓN DEL PROGRAMA DE MANTENIMIENTO PREVENTIVO</t>
  </si>
  <si>
    <t>PROMOVER, FOMENTAR Y FORTALECER LOS MECANISMOS DE PARTICIPACIÓN CIUDADANA</t>
  </si>
  <si>
    <t>CONTROLAR LAS QUEJAS, RECLAMOS, SUGERENCIAS Y/O FELICITACIONES A NIVEL NACIONAL</t>
  </si>
  <si>
    <t>MEDIR  LA SATISFACCIÓN DE LOS USUARIOS CON RESPECTO A LOS SERVICIOS PRESTADOS POR EL FPS-FCN.</t>
  </si>
  <si>
    <t>(No DE INFORMES DE PETICIÓN QUEJAS Y RECLAMOS PRESENTADOS OPORTUNAMENTE /  No DE INFORMES DE PETICIÓN QUEJAS Y RECLAMOS A PRESENTAR)*100</t>
  </si>
  <si>
    <t xml:space="preserve">(No DE JORNADAS PEDAGÓGICAS REALIZADAS / No DE JORNADAS PEDAGÓGICAS A REALIZAR)*100 </t>
  </si>
  <si>
    <t>INFORMAR Y ORIENTAR AL CIUDADANO</t>
  </si>
  <si>
    <t>MODIFICACION Y ACTUALIZACION DE TABLAS DE RETENCIÓN DOCUMENTAL</t>
  </si>
  <si>
    <t>PGDO05</t>
  </si>
  <si>
    <t>COTEJAR Y AUTENTICAR DOCUMENTOS</t>
  </si>
  <si>
    <t>ADMINISTRACION DEL ARCHIVO CENTRAL</t>
  </si>
  <si>
    <t>RECEPCIÓN Y REMISIÓN DE CORRESPONDENCIA  ENVIADA EXTERNA</t>
  </si>
  <si>
    <t>PGSA01</t>
  </si>
  <si>
    <t>PGSA02</t>
  </si>
  <si>
    <t>CUMPLIMIENTO PROGRAMA DE MANTENIMIENTO</t>
  </si>
  <si>
    <t>PGSA03</t>
  </si>
  <si>
    <t>EMISION DE CONCEPTOS JURIDICOS Y CONTESTACIÓN A DERECHOS DE PETICIÓN</t>
  </si>
  <si>
    <t>REPRESENTACIÓN JUDICIAL DE LA ENTIDAD</t>
  </si>
  <si>
    <t>(No DE PRODUCTOS DE EMISIÓN DE CONCEPTOS JURIDICOS Y CONTESTACIÓN A DERECHOS DE PETICIÓN REALIZADOS / No DE PRODUCTOS DE EMISIÓN DE CONCEPTOS JURIDICOS Y CONTESTACIÓN A DERECHOS DE PETICIÓN REQUERIDOS)*100</t>
  </si>
  <si>
    <t>(No DE CONTRATOS DE PRESTACIÓN DE SERVICIOS PROFESIONALES INGRESADOS AL SIGEP / No DE CONTRATOS DE PRESTACIÓN DE SERVICIOS PROFESIONALES CELEBRADOS)*100</t>
  </si>
  <si>
    <t>LEGALIZACIÓN DE CONTRATO</t>
  </si>
  <si>
    <t>(No DE INFORMES DEL COMITÉ DE DEFENSA JUDICIAL Y CONCILIACIÓN PRESENTADOS OPORTUNAMENTE / No DE INFORMES DEL COMITÉ DE DEFENSA JUDICIAL Y CONCILIACIÓN A PRESENTAR)*100</t>
  </si>
  <si>
    <t>PROGRAMAS ANUALES DE AUDITORIAS EJECUTADOS (EVALUACIÓN INDEPENDIENTE)</t>
  </si>
  <si>
    <t>PROGRAMAS ANUALES DE AUDITORIAS COORDINADAS (CALIDAD)</t>
  </si>
  <si>
    <t>(No INFORMES DE AUDITORIA REALIZADAS OPORTUNAMENTE / No INFORMES DE AUDITORIA A REALIZAR)*100</t>
  </si>
  <si>
    <t>SEGUIMIENTO A INDICADORES Y PLANES INSTITUCIONALES EFECTUADOS</t>
  </si>
  <si>
    <t xml:space="preserve">CUMPLIMIENTO AL CRONOGRAMA PARA LA LIQUIDACION DE NOMINAS </t>
  </si>
  <si>
    <t>CRONOGRAMAS PARA LA LIQUIDACION DE NOMINAS ELABORADO</t>
  </si>
  <si>
    <t>REGISTRAR EN EL APLICATIVO SIIF NACION LA DESGREGACION PRESUPUESTAL</t>
  </si>
  <si>
    <t>GESTION DE RECURSOS FINANCIEROS (PRESUPUESTO)</t>
  </si>
  <si>
    <t>(No DE ACUERDOS REGISTRADOS EN EL SIIF / No DE ACUERDO APROBADOS)*100</t>
  </si>
  <si>
    <t xml:space="preserve">ADMINISTRACION DEL RECAUDO </t>
  </si>
  <si>
    <t>GESTION DE RECURSOS FINANCIEROS (TESORERIA)</t>
  </si>
  <si>
    <t>(No DE PILAS RECIBIDAS / No DE RECAUDO RECIBIDOS SEGÚN LO FINANCIERO)*100</t>
  </si>
  <si>
    <t xml:space="preserve">COBRO PERSUASIVO A MOROSOS </t>
  </si>
  <si>
    <t>REALIZAR COBROS Y RECOBROS A DEUDORES</t>
  </si>
  <si>
    <t>REMISIÓN DE EXPEDIENTES A LA OFICINA ASESORA JURIDICA</t>
  </si>
  <si>
    <t>GESTION DE RECURSOS FINANCIEROS (CONTABILIDAD)</t>
  </si>
  <si>
    <t>PGRF03</t>
  </si>
  <si>
    <t>ADMINSITRACIÓN  DE LOS SERVICIOS DE SALUD</t>
  </si>
  <si>
    <t>(No DE INFORMES DE AUDITORIAS MEDICAS REALIZADAS / No DE INFORMES AUDITORIAS MEDICAS A REALIZAR)*100</t>
  </si>
  <si>
    <t>PGSS03</t>
  </si>
  <si>
    <t>CONCILIACIONES ENTRE PROCESOS</t>
  </si>
  <si>
    <t>PGBT01</t>
  </si>
  <si>
    <t>(No DE SEGUIMIENTOS REALIZADOS A LAS MATRICES DE LOS INDICADORES DE GESTION OPORTUNAMENTE / No DE SEGUIMIENTOS A REALIZAR)*100</t>
  </si>
  <si>
    <t>PGTS01</t>
  </si>
  <si>
    <t xml:space="preserve">% META (RESULTADO / META) </t>
  </si>
  <si>
    <t>PGBT02</t>
  </si>
  <si>
    <t>PGBT03</t>
  </si>
  <si>
    <t>PGBT04</t>
  </si>
  <si>
    <t>PGTH01</t>
  </si>
  <si>
    <t>PGTH02</t>
  </si>
  <si>
    <t>PGTH03</t>
  </si>
  <si>
    <t>PGTH04</t>
  </si>
  <si>
    <t>PGTH05</t>
  </si>
  <si>
    <t>PGTH06</t>
  </si>
  <si>
    <t>(No DE AUDITORÍAS MÉDICAS REALIZADAS / No DE AUDITORÍAS MÉDICAS PROGRAMADAS)*100</t>
  </si>
  <si>
    <t>(No DE INFORMES DE MEDICIÓN DE LA SATISFACCIÓN AL CIUDADANO PRESENTADOS OPORTUNAMENTE / No DE INFORMES DE MEDICIÓN DE LA SATISFACCIÓN AL CIUDADANO A PRESENTAR)*100</t>
  </si>
  <si>
    <t>(No DE PLANILLAS TRAMITADAS / No DE  PLANILLAS RECIBIDAS DURANTE EL PERIODO)*100</t>
  </si>
  <si>
    <t>(No DE NOVEDADES DE AFILIACIÓN APLICADAS EN TÉRMINOS DE OPORTUNIDAD / No DE NOVEDADES RECIBIDAS)*100</t>
  </si>
  <si>
    <t>(No DE BIENES MUEBLES VERIFICADOS / No TOTAL DE BIENES MUEBLES REGISTRADO EN EL SISTEMA DE INVENTARIO)*100</t>
  </si>
  <si>
    <t>(No DE CONCILIACIONES ENTRE PROCESOS EFECTUADAS / No DE CONCILIACIONES ENTRE PROCESOS PROGRAMADAS)*100</t>
  </si>
  <si>
    <t>(No DE REQUERIMIENTOS EXPEDIDOS / No TOTAL DE DEUDORES MOROSOS Y/O APORTANTES REGISTRADOS)*100</t>
  </si>
  <si>
    <t>(No DE EXPEDIENTES REMITIDOS A LA OFICINA ASESORA JURIDICA / No DE EXPEDIENTES EJECUTORIADOS Y CON LIQUIDACIÓN DE DEUDA)*100</t>
  </si>
  <si>
    <t>(No DE SOLICITUDES ATENDIDAS EN TÉRMINOS DE OPORTUNIDAD / No DE SOLICITUDES RECIBIDAS  POR CONCEPTO DE CUOTAS PARTES)*100</t>
  </si>
  <si>
    <t>CONSOLIDACIÓN DEL INFORME EJECUTIVO PARA LA REVISIÓN POR  LA DIRECCIÓN</t>
  </si>
  <si>
    <t>(No. DE PLANES INSTITUCIONALES VERIFICADOS / No. DE PLANES INSTITUCIONALES A VERIFICAR)*100</t>
  </si>
  <si>
    <t xml:space="preserve"> PRESTACIONES ECONÓMICAS TRAMITADAS</t>
  </si>
  <si>
    <t>ASESORAR A LOS PROCESOS EN LA FORMULACIÓN DE LOS PLANES INSTITUCIONALES</t>
  </si>
  <si>
    <t>PDES01</t>
  </si>
  <si>
    <t>(No DE PLANES ASESORADOS Y FORMULADOS OPORTUNAMENTE  DURANTE EL PERIODO / No DE PLANES ASESORAR Y FORMULAR DURANTE EL PERIODO)*100</t>
  </si>
  <si>
    <t>(No DE SEGUIMIENTOS REALIZADOS OPORUNAMENTE A LOS PLANES INSTITUCIONALES / No DE SEGUIMIENTOS A REALIZAR A LOS PLANES INSTITUCIONALES)*100</t>
  </si>
  <si>
    <t>PAAC01</t>
  </si>
  <si>
    <t>PAAC02</t>
  </si>
  <si>
    <t>PAAC03</t>
  </si>
  <si>
    <t>PAAC04</t>
  </si>
  <si>
    <t>(No DE INFORMES DE DESEMPEÑO LABORAL PRESENTADOS / No DE INFORMES DE DESEMPEÑO LABORAL A PRESENTAR)*100</t>
  </si>
  <si>
    <t xml:space="preserve">REGISTRO DE PLANILLAS  INTEGRADAS DE LIQUIDACIÓN DE APORTES -  PILA  </t>
  </si>
  <si>
    <t>(No DE  VALORACIONES MÉDICO - LABORALES REALIZADAS / No DE VALORACIONES  MÉDICO - LABORALES SOLICITADAS)*100</t>
  </si>
  <si>
    <t>(No DE SOLICITUDES  ATENDIDAS EN EL SEMESTRE ANTERIOR / No DE SOLICITUDES RADICADAS Y RECIBIDAS EN EL SEMESTRE ANTERIOR)*100</t>
  </si>
  <si>
    <t>ADQUISICIÓN Y SUMINISTRO  DE BIENES Y SERVICIOS</t>
  </si>
  <si>
    <t>(No. DE PRODUCTOS DE ADQUISICION Y SUMINISTRO DE BIENES Y SERVICIOS REALIZADOS / No DE PRODUCTOS ADQUISICION Y SUMINISTRO  DE BIENES Y SERVICIOS A REALIZAR)* 100</t>
  </si>
  <si>
    <t>MANTENIMIENTO DE LOS BIENES</t>
  </si>
  <si>
    <t>ADMINISTRACIÓN Y CONTROL DE INVENTARIOS</t>
  </si>
  <si>
    <t>(No. DE NO CONFORMIDADES DOCUMENTADAS / No. DE NO CONFORMIDADES SOLICITADAS A DOCUMENTAR)*100</t>
  </si>
  <si>
    <t>(No. DE COBROS Y/O RECOBROS EXPEDIDOS / No. TOTAL DE DEUDORES REGISTRADOS)*100</t>
  </si>
  <si>
    <t>NUMERACIÓN, COMUNICACIÓN, PUBLICACIÓN Y/O NOTIFICACIÓN DE ACTOS ADMINISTRATIVOS.</t>
  </si>
  <si>
    <t>(No. DE TABLAS DE RETENCIÓN DOCUMENTAL ACTUALIZADAS O MODIFICADAS / No. DE SOLICITUD DE MODIFICACIONES Y/O ACTUALIZACIONES APROBADAS POR EL COMITÉ)*100</t>
  </si>
  <si>
    <t>(No. DE ACTOS ADMINISTRATIVOS NUMERADOS, PUBLICADOS, COMUNICADOS Y/O NOTIFICADOS / No. DE ACTOS ADMINISTRATIVOS A NUMERAR, PUBLICAR, COMUNICAR Y/O NOTIFICAR)*100</t>
  </si>
  <si>
    <t>(No. DE DOCUMENTOS AUTENTICADOS OPORTUNAMENTE / No. DE DOCUMENTOS AUTENTICAR)*100</t>
  </si>
  <si>
    <t>(No. DE PRODUCTOS DE LA ADMINISTRACIÓN DEL ARCHIVO CENTRAL REALIZADOS / No. DE PRODUCTOS A REALIZAR EN LA ADMINISTRACIÓN DEL ARCHIVO CENTRAL)* 100</t>
  </si>
  <si>
    <t>(No. DE DOCUMENTOS ENVIADOS POR DISTINTOS MEDIOS / No. DE DOCUMENTOS A ENVIAR POR DISTINTOS MEDIOS)*100</t>
  </si>
  <si>
    <t>(No. de bienes inmuebles legalizados / No. de bienes inmuebles tranferidos por Invias-  Ferrovias y Mintransporte).* 100</t>
  </si>
  <si>
    <t>Porcentual</t>
  </si>
  <si>
    <t>TRIMESTRAL</t>
  </si>
  <si>
    <t>(Nro de bienes inmuebles ofertados/ Nro. de bienes inmuebles programados para comercializar)*100.</t>
  </si>
  <si>
    <t>100%</t>
  </si>
  <si>
    <t>Porcentaje de saneamiento de Bienes Inmuebles intransferibles.</t>
  </si>
  <si>
    <t>(No. de bienes muebles ofertados/ No. de bienes muebles programados apara comercializar)*100.</t>
  </si>
  <si>
    <t>COBERTURA DEL PLAN INSTITUCIONAL DE CAPACITACIÓN</t>
  </si>
  <si>
    <t>CUMPLIMIENTO DE LOS PROYECTOS DE APRENDIZAJE EN QUIPO "PAES" DEL PLAN INSTITUCIONAL DE CAPACITACIÓN</t>
  </si>
  <si>
    <t xml:space="preserve">EFICIENCIA </t>
  </si>
  <si>
    <t>INDUCCIÓN  GENERAL DE PERSONAL</t>
  </si>
  <si>
    <t>INDUCCIÓN ESPECIFICA DE PERSONAL</t>
  </si>
  <si>
    <t>NOVEDADES DE PERSONAL TRAMITADAS EN  TÉRMINOS</t>
  </si>
  <si>
    <t>LIQUIDACION DE NOMINA</t>
  </si>
  <si>
    <t>Para el I semestre del 2015 se realizo el seguimiento a las matrices de Indicadores Estrategicos e Indicadores Por Proceso del II semestre 2014, evidencia que se puede cotejar en la pagina intranet de la Entidad.</t>
  </si>
  <si>
    <t>No aplica para el I Semestre.</t>
  </si>
  <si>
    <t>N/A</t>
  </si>
  <si>
    <t>Durante el  primer semestre de 2015 fueron tramitadas en término  149 novedades de  vacaciones, bonificación por servicios prestados, libranzas,  horas extras, entre otras, para un cumplimiento del 100%.
EVIDENCIAS SERIE: 2104903 HISTORIA LABORALES DE PERSONAL Y 2106301 NOMINAS.</t>
  </si>
  <si>
    <t>Durante el  primer semestre de 2015 fueron requeridas, liquidadas y suministradas para su pago 13 nómina de personal, de las cuales se liquidaron en termino 13 nómina de personal.
EVIDENCIAS SERIE: 2106301 NOMINAS</t>
  </si>
  <si>
    <t xml:space="preserve">Durante el Primer Semestre se Registraron en el SIIF tres incorporaciones al presupuesto  (Acuerdo 001 -Convenio San Juan de Dios e Instituto Materno Infantil, Acuerdo 002 -Promotora de Vacaciones y Recreación Social -Prosocial, Acuerdo 003 Empresa puertos de Colombia ) y (Acuerdo 004 - Traslado en el Presupuesto de Gastos de funcionamiento) Evidencia Carpeta 2015 404 - 78 - 03 </t>
  </si>
  <si>
    <t>1) En el  semestre  de Dic 2014 a Mayo de 2015   fueron recibidos 6127 recaudos de los cuales el operador de información SOI reportó en su totalidad las planillas de autoliquidación  al consorcio SAYP, generando una efectiva identificación del recaudo acordes a lo establecido en el Decreto 4023 de 2011.</t>
  </si>
  <si>
    <t xml:space="preserve">Durante el I semestre de 2015,  se expidieron 663 cobros y recobros (Cuotas partes FPS y Prosocial: 286; morosos del SGSSS: 282 y; Recobros FOSYGA: 95), frente a un total de  663 deudores registrados. La evidencia se encuentra respectivamente en: 1) expedientes virtuales aplicativo ORFEO, TRD, serie 201540502601. 2) Carpeta No. 405 26 06.  3) Carpeta No. 405 26 04. 
</t>
  </si>
  <si>
    <t>Durante el I semestre de 2015, se remitieron 5 expedientes a la Oficina Asesora Juridica - OAJ- (Gob. del Atlantico, Gob.de Bolivar, Mun.de Timbiqui, Mun.de Buenaventura y PAR Caja Agraria), frente a 5 expedientes ejecutoriados y con liquidación de deuda. La  evidencia se encuentra ORFEO, asignados en la OAJ.</t>
  </si>
  <si>
    <t>De acuerdo a los lineamientos de la circular 01 del 15 Enero 2015 Agencia Nacional de Defensa Jurídica del Estado, la Oficina Asesora Jurídica presento mediante correo electrónico de fecha 12 Marzo de 2015 el informe correspondiente al II Semestre 2014 a la Agencia nacional de Defensa Jurídica del Estado. Evidencia en la carpeta TRD.1302101 Informe Entidades Oficiales y correo eletronico de la funcionaria Andrea Fuertes.</t>
  </si>
  <si>
    <t>Durante el primer semestre de 2015, se emitieron 4 conceptos juridicos, como consta en la carpeta TRD.1301701  y se contestaron 13 derechos de peticion, evidencia carpeta con TRD:1302901.</t>
  </si>
  <si>
    <t xml:space="preserve">Durante el primer semestre 2015 se ingresaron 25 Contratos de prestación de servicios de apoyo a la gestión en el Sistema de Información y Gestión del Empleo Público – SIGEP  evidencia en link WWW.SIGEP.GOV.CO. </t>
  </si>
  <si>
    <t>En el primer semestre del 2015 se enviaron 2 informes del Programa anual de auditoria de la siguiente manera: 
en el primer trimestre fue enviado mediante MEMORANDO No GSS - 20153400000553 del 07 de Enero del 2015.
en el segundo trimestre fue enviado mediante MEMORANDO No GSS - 20153400030873 del 07 de Mayo del 2015.</t>
  </si>
  <si>
    <t xml:space="preserve">Durante el primer semestre del 2015 se programaron 18 liquidaciones de nomina las cuales fueron realizadas en su totalidad. </t>
  </si>
  <si>
    <t xml:space="preserve">Durante el segundo semestre  del 2015 fueron radicadas y recibidas 3250 solicitudes de las cuales fueron atendidas 3087. </t>
  </si>
  <si>
    <t>Durante el I semestre no fue actualizada ninguna TRD puesto que no fue realizado el comité interno de archivo. El próximo comité está programado para el 9 de julio del 2015.</t>
  </si>
  <si>
    <t xml:space="preserve">En el semestre de octubre de 2014 a  marzo de 2015 se recibieron 1260 resoluciones las cuales fueron debidamente notificadas, publicadas y cominicadas en terminos de ley de acuerdo al lo establecido en el proceso y se puede verificar en la base de datos CODIGO:  APGDOSGEFO02, que se encuentra en la oficina de Secretaria General y es debidamente manejada por el funcionario LUIS EDUARDO MARTINEZ HIGUERA. </t>
  </si>
  <si>
    <t>En el semestre de enero a junio del 2015 se recibieron 37  solicitudes de autenticacion de documentos, de los diferentes procesos, los cuales dan un total de 5579 folios autenticados. Solicitudes que se pueden evidenciar en la carpeta SD-20010-001 , que se encuentra en la Oficina de Secretartia General a cargo del funcionario LUIS EDUARDO MARTINEZ HIGUERA.</t>
  </si>
  <si>
    <t>Durante el semestre fueron enviados 14078 documentos por los diferentes envios distribuidos asi: correo certificado 6753, orfeo digitalizado 14, servientrega 690, entrega personal 3817, fax 3, correo eletrónico 115, corra 693, mensajero 1993. Evidencia consignada en el aplicativo orfeo en el módulo "envios"</t>
  </si>
  <si>
    <t>Durante el Primer semestre de 2015, se elaboro programa soporte de mesa de ayuda, evidencia que se encuentra en el equipo de la funcionaria Dema Fernandez y que se utilizo para realizar solicitud de cotizacion.</t>
  </si>
  <si>
    <t xml:space="preserve">Durante el Primer semestre de 2015, realizaron 317 solicitudes de servicios de soporte tecnico de los cuales 317 fueron atendidas, evidencia que se encuentra en la carpeta solicitud de servicios informaticos 2015 120.6.01. </t>
  </si>
  <si>
    <t>Durante el primer semestre de 2015, el Grupo de Trabajo Control Interno Coordinó la ejecución del programa de auditorias del Sistema Integral de Gestión MECI CALIDAD asi: se ejecutaron 14 auditorias a los diferentes procesos del FPS y los informes de auditoria fueron presentados a los procesos en terminos de oportunidad. Evidencias que son soportadas en el AZ Auditorias Internas MECI-CALIDAD 110-41-03.</t>
  </si>
  <si>
    <t>Durante el primer semestre de 2015, el Grupo de Trabajo de Control Interno realizó la verificación de 10 planes institucionales asi:
1) Seguimiento al Plan Estrategico Sectorial correspondiente al IV trimestre de 2014, el cual fue enviado por correo electronico el 08/01/2015 a OPS y publicado en la Intranet (http://190.60.243.34/planestrategico.asp).
2) Seguimiento al Plan de Manejo de Riesgos correspondiente al IV trimestre de 2014, el cual fue enviado por correo electronico el 30/01/2015 a OPS y publicado en la Intranet (http://190.60.243.34/riesgos.asp).
3) Seguimiento al Plan de Mejoramiento Institucional correspondiente al IV trimestre de 2014, el cual fue enviado por correo electronico el 30/01/2015 a OPS y publicado en la Intranet (http://190.60.243.34/mejoramiento.asp).
4) Seguimiento a los Indicadores Estrategicos y por Proceso correspondiente al II semestre de 2014, el cual fue enviado por correo electronico el 30/01/2015 a OPS y publicado en la Intranet (http://190.60.243.34/indicadores.asp).
5) Seguimiento al Plan Anticorrupción y de Atención al Ciudadano correspondiente al periodo Diciembre 2014 - marzo 2015, el cual fue enviado por correo electronico el 30/04/2015 a OPS y publicado en la Intranet (http://190.60.243.34/downloads/P_ANTICORRUPCION.asp).
6) Seguimiento al Plan de Acción correspondiente al II semestre de 2014 y consolidado anual, el cual fue enviado por correo electronico el 30/01/2015 a OPS y publicado en la Intranet (http://190.60.243.34/planAccion.asp).
7) Seguimiento al Plan de Manejo de Riesgos correspondiente al I trimestre de 2015, el cual fue enviado por correo electronico el 28/04/2015 a OPS y publicado en la Intranet (http://190.60.243.34/riesgos.asp).
8) Seguimiento al Plan de Mejoramiento Institucional correspondiente al I trimestre de 2015, el cual fue enviado por correo electronico el 22/04/2015 a OPS y publicado en la Intranet (http://190.60.243.34/mejoramiento.asp).
9) Seguimiento al Plan de Fortalecimiento del SIG correspondiente al bimestre Nov - Dic 2014, el cual fue enviado a el 04/02/2015 a OPS y publicado en la Intranet (http://190.60.243.34/plandefortalecimiento.asp).
10) Seguimiento al Plan de Fortalecimiento del SIG correspondiente al bimestre Enero - Febrero 2015, el cual fue enviado a el 25/03/2015 a OPS y publicado en la Intranet (http://190.60.243.34/plandefortalecimiento.asp).
11) Seguimiento al Plan de Fortalecimiento del SIG correspondiente al bimestre Marzo - Abril de 2015, el cual fue enviado a el 29/05/2015 a OPS y publicado en la Intranet (http://190.60.243.34/plandefortalecimiento.asp).</t>
  </si>
  <si>
    <t>Durante el primer semestre de 2015, el Grupo de trabajo Control Interno dio cumplimiento al programa de auditorias de evaluacion independiente asi: se realizaron 45 auditorias de evaluación independiente ejecutadas por los auditores de Control Interno y se presentaron en terminos de oportunidad los informes de auditoria, asi mismo según programacion se realizó la auditoria No. 46 realizada por el auditor de Calidad Liliana Garcia (Auditoria Compromisos adquiridos en las actas de Control Interno y Equipo Operativo MECI-CALIDAD).  Evidencias que son soportadas en el AZ Informes de Gestión 110-53-09.</t>
  </si>
  <si>
    <t>Se realiza un total de seis Inducciones Generales durante el segundo semestre de 2014 con un 100% de satisfaccion de a acuerdo a los rangos establecidos como BUENO(4) y EXCELENTE (5);  las encuestas se realizan a cada funcionario o trabajador que ingresa a la entidad una vez se realice la induccion de acuerdo a lo señalado en el procedimiento    APGTHGTHPT02 PLANEACIÓN, EJECUCIÓN Y EVALUACIÓN DEL PROCESO DE INDUCCION DE PERSONAL. Las evidencias reposan en la AZ inducción reinducción de esta coordinación TRD 210 71  01</t>
  </si>
  <si>
    <t>Durante el segundo semestre del año 2014 se realizó un total de 16 evaluaciones de Induccion Especifica con un resultado de 16 encuestas aplicadas de las cuales 2 son satisfactorias de acuerdo a los rangos establecidos  BUENO(4) y EXCELENTE (5);.  Las evidencias Reposan en la AZ inducción reinducción de esta coordinación TRD 210 71  01.</t>
  </si>
  <si>
    <t>Durante el primer semestre del 2015 se programaron 919 auditorias de las cuales fueron realizadas 919 auditorias y se realizaron 74 auditorias por necesidad del servicio. Asi:
TUMACO: en el primer trimestre se programaron 37 auditorias de las cuales se realizaron 37 auditorias. En el segundo trimestre se programaron 39 auditorias de las cuales se realizaron 39 auditorias.
CARTAGENA:  en el primer trimestre se programaron 61 auditorias y se realizaron 61 auditorias. En el segundo trimestre se programaron 49 auditorias y se realizaron 49 auditorias.
SANTA MARTA: en el primer trimestre se programaron 55 auditorias de las cuales se realizaron 55 auditorias. En el segundo trimestre se programaron 55 auditorias y de las cuales se realizaron 55 auditorias. 
BARRANQUILLA: en el primer trimestre se programaron 42 auditorias de las cuales se realizaron 42 auditorias. En el segundo trimestre se programaron 42 auditorias de las cuales se realizaron 42 auditorias. 
CENTRAL: en el primer trimestre  se programaron 52 Auditorias de las cuales se realizaron 52 auitorias y 2 adicionales por necesidad del servicio. En el segundo trimestre se programaron 52 auditorias de las cuales se realizaron 52 auditorias. 
PACIFICO: en el primer trimestre se programaron 76 auditorias de las cuales se realizaron 76 auditorias y 23 adicionales por necesidad del servicio. En el segundo trimestre se ptogramaron 93 auditorias de las cuales se realizaron 93 auditorias y 7 adicionales por necesidad del servicio. 
SANTANDER: en el primer trimestre se programaron 37 de las cuales se realizaron 37 auditorias y 2 adicionales por necesidad del servicio. En el segundo trimestre se programaron 42 auditorias de las cuales se realizaron 42 auditorias.
BUENAVENTURA: en el primer trimestre fueron programadas 39 auditorias de las cuales se realizaron 39 auditorias y 26 adicionales por necesidad del servicio. En el segundo trimestre se programaron 36 audiltorias de las cuales se realizaron 36 auditoprias y 14 adicionales por necesidad del servicio. 
ANTIOQUIA: en el primer trimestre se programaron  56 auditorias de las cuales se realizaron 56 auditorias. en el segundo trimestre se programaron 56 auditorias de las cuales se realizaron 56 audiorias.  Evidencia encontrada en AZ INDICADORES TRIMESTRALES DE GESTION 2015 CON TRD 3405302.</t>
  </si>
  <si>
    <t>Durante el segundo semestre de 2015, se recibieron 5444 Planillas Integradas de Liquidacion de Aportes, la cuales fueron tramitadas en su totalidad.  Evidencia encontrada en AZ con TRD 3200902 COMPENSACION ENERO - DICIEMBRE 2015.</t>
  </si>
  <si>
    <t>Durante el primer semestre de 2015, se recibieron 4276 novedades y se aplicaron en la base de datos 4261 novedades, 15 novedades presentaron inconsistencia, las cuales fueron subsadas en el primer semestre del 2015. Evidencia encontrada en AZ NOVEDADES Y AFILIACIONES con TRD 3206601.</t>
  </si>
  <si>
    <t xml:space="preserve">En el primer semestre del 2015 se solicitaron 23 valoraciones medico laborales De las cuales se realizaron 23 valoraciones medico laborales. Asi
BUENAVENTURA: en el primer y el segundo trimestre no se solicito ninguna valoracion medico - laboral.
TUMACO. en el primer y el segundo trimestre no se solicito ninguna valoracion medico - laboral.
BUENAVENTURA: en el primer y segundo semestre no se solicito ninguna valoracion medico - laboral.
PACIFICO: en el primer trimestre y segundo trimestre no se solicito ninguna valoracion medico - laboral.
CARTAGENA:en el primer trimestre no se solicito ninguna valoracion medico - laboral. En el segundo trimestre se solicito 1 valoracion medico laboral y se realizo 1 valoracion medico laboral.
BARRANQUILLA: en el primer trimestre y el segundo trimestre no se solicito ninguna valoracion medico - laboral
CENTRAL: en el primer trimestre no se solicito ninguna valoracion medico - laboral. En el segundo trimestre se solicitaron 15 valoraciones medico - laboral y se realizaron 15 valoraciones medico - laboral. 
SANTA MARTA: en el primer trimestre se solicitaron 3 valoraciones medico laborales y se realizaron 3 valoraciones medico laborales. En el segundo  trimestre se solicitaron 3 valoraciones medico laborales y se realizaron 3 valoraciones medico laborales.
SANTANDER: en el primer semestre se solicito 1 valoracion medico - laboral y se realizo 1 valoracion medico - laboral. En el segundo trimestre no se solicito valoracion medico - laboral . 
MEDELLIN:en el primer trimestre y el segundo trimestre no se solicito ninguna valoracion medico - laboral. Evidencia encontrada en AZ INDICADORES TRIMESTRALES DE GESTION 2015 CON TRD 3405302.
</t>
  </si>
  <si>
    <t>El proceso de Atencióna al Ciudadano durante el I semestre  presentó un total de 16  informes de desempeño laboral  los cuales se pueden evidenciar en la unidad documental 220-5309, no se presentaron dos  informes debido a  que en el mes de enero solomente estaban dos funcionarios y el mes de marzo un funcionario no reporto su informe.</t>
  </si>
  <si>
    <t>EL proceso de Atenciión al Ciudadno realizo una jornada pedagogica sobre  los mecamisnos de particiacion ciudadana mediante la explicación de la Guia de participacion ciudadano el dia 30 de abirl del año en curso esto se puede evidenciar en al acta número 16.</t>
  </si>
  <si>
    <t>El proceso de Atención al Ciudadano presento al Director General los Informes de peticiones, quejas, reclamos, sugerencias y denuncias de la siguiente manera: IV timestre del 2014  el dia 22/01/2015 a traves del memorando GUD- 20152200004183 y el I trimestes del 2015 el dia 23/04/2015 a traves del  memorando GUD- 20152200027133,  solicito la publicacion  los dias 09/03/2015 y 13/05/2015.</t>
  </si>
  <si>
    <t>El proceso de Atención al Ciudadano presento al Director General los informes de satisfaccion al ciudadadno de la siguiente manera: IV trimestre del 2014 el dia 23/01/2015 a traves del memorando GUD- 2015220004613 y I trimestre del 2015 el dia 23/01/2015 a traves del  memorando GUD- 20152200027093,  solicito mediante correo electronico la publicacion  en los  dias 09/03/2015 y 13/05/2015.</t>
  </si>
  <si>
    <t>Se realizó el asesoramiento y formulación a los siguientes planes institucionales los cuales se encuentran publicados en la página de intranet de la Entidad.     
1. Plan de fortalecimiento del Sistema Integral de Gestión (MECI - CALIDAD).
2. Plan de Acción 2015.
3. Plan Estratégico 2015.
4. Plan Anticorrupción y Atención al Ciudadano dic, ene, feb y  mar. 
5. Plan Indicativo, no se realiza formulación por cuanto se debe eliminar teniendo en cuenta la metodología para la implementación del Modelo Integrado de Planeación y Gestión se  formulan Planes Estratégico.                                                                                                                    6. Plan de Eficiencia Administrativa, no se realizó formulación por cuanto no se requiere.</t>
  </si>
  <si>
    <t xml:space="preserve">Se realizó el seguimiento a los siguientes planes institucionales  los cuales se encuentran publicados en la página de intranet de la entidad.     
1. Plan de Acción II semestre 2014.
2. Plan Anticorrupción y Atención al Ciudadano dic 2014, ene, feb y  mar 2015. 
3. Plan Estratégico IV trimestre 2014. No se re realizo seguimiento al I trimestre del año 2015, por cuanto su formulación fue el 09 de mayo de 2015.                                                                                                       4. Plan Eficiencia Administrativa no se realizó seguimiento debido a que se realiza anual, se reporta en el II semestre del 2015.
5, Plan Indicativo, no se realiza segumiento por cuanto se debe eliminar teniendo en cuenta la metodología para la implementación del Modelo Integrado de Planeación y Gestión se  formulan Planes Estratégicos.      </t>
  </si>
  <si>
    <t xml:space="preserve">El informe ejecutivo de Revisión por la Dirección correspondiente al 2do semestre de 2014 fue presentado oportunamente el dia 28 de febrero de 2015, se puede verificar el informe en la Intranet de la entidad, acta de Revisión por la Dirección. </t>
  </si>
  <si>
    <t xml:space="preserve">Dentro del Plan de Manejo de Riesgo se solicitaron y documentaron un total de 59 No conformidades Potenciales las cuales 7 fueron identificadas dentro del primer trimestre y 52 dentro del segundo trimestre, dentro del Plan de Mejoramiento Institucional se solicitaron y documentaron un total de 56 No conformidades reales de las cuales 4 se identificaron dentro del primer trimestre y 52 dentro del segundo. Todas las solicitudes de documentacion fueron atendidas con oportunidad y eficacia. información se puede verificar en los planes publicados en la Intranet de la Entidad. </t>
  </si>
  <si>
    <t>Durante el primer semestre de la vigencia 2015 se realizaron 2 seguimientos al Plan de mejoramiento Institucional los cuales fueron remitidos al Proceso de seguimiento y evaluacion independiente mediante correo electronico los dias 09/01/2015 reporte de avance IV tirmestre 2014 y 09/04/2015  I trimestre 2015 respectivamente siendo estos entregados en terminos de oportunidad, el seguimiento del reporte del PMR fue enviado en terminos de oportunidad en las stes fechas: el 09-01-2015 IV Trimestre de 2014; el 13-04-2015  I Trimestre de 2015, esta informacion se puede evidenciar en correo electronico de los encargados de la Administración del plan de mejoramiento Carlos Habib y Plan de Manejo de Riesgo Yeris de la Hoz.</t>
  </si>
  <si>
    <t>(No. DE FUNCIONARIOS CAPACITADOS / No. DE FUNCIONARIOS DE LA ENTIDAD)*100</t>
  </si>
  <si>
    <t>(No. PROYECTOS DE APRENDIZAJE EN EQUIPO CON NIVEL DE CUMPLIMIENTO SATISFACTORIO/ No. DE PROYECTOS DE APRENDIZAJE EN EQUIPO FORMULADO)*100</t>
  </si>
  <si>
    <t>(No. DE INDUCCIONES GENERALES CON EVALUACION SATISFACTORIA/ No. DE INDUCCIONES GENERALES DESARROLLADAS)*100</t>
  </si>
  <si>
    <t>(No. DE INDUCCIONES ESPECIFICAS CON EVALUACION SATISFACTORIAS / No. DE INDUCCIONES ESPECIFICAS DESARROLLADAS)*100</t>
  </si>
  <si>
    <t>(No. TOTAL DE NOVEDADES DE PERSONAL  TRAMITADAS EN TERMINOS / No. DE SOLICITUDES DE NOVEDADES REQUERIDAS EN EL PERIODO)*100</t>
  </si>
  <si>
    <t>(No.TOTAL DE NOMINAS LIQUIDADAS EN LAS FECHAS ESTABLECIDAS / No TOTL DE NOMINAS REQUERIDAS)*100</t>
  </si>
  <si>
    <t>Durante el I semestre fueron realizadas 4 actividades correspondientes a la administración del archivo central:  Gestion documental  realizó el cronograma de transferencias documentales (27 transferencias) correspondientes a la vigencia evidencia en la carpeta 220-5202 tranferencias documentales, fueron digitalizadas 1951 carpetas del archivo central de las cuales cumplieron el ciclo documental de acuerdo a las TRD, evidencia consignada en el software de digitalización en el equipo de computo del profesional de gestión documental y el inventario documental está alimentado de acuerdo a las transferencias primarias ubicados en el aplicativo docplus.  Fueron entregados en calidad de préstamo 188 carpetas del archivo central a los diferentes procesos del fps evidencia consignada en el aplicativo docplus en el módulo docplus.</t>
  </si>
  <si>
    <t>En el primer  semestre del 2015  se realizaron  70  conciliaciones entre procesos   y  156 conciliaciones bancarias  de un total de 226 realizadas, conciliaciones programada 230 quedado  pendientes de elaborar  4 conciliaciones   la evidencia se encuentra  archivada en  la carpeta   GCO 420 19 01.</t>
  </si>
  <si>
    <t>En el segundo semestre de 2014, se suscribió contrato 050 de 2014  suscrito con Lonjacun  y el Fondo el cual está en desarrollo para legalizar bienes,   se puede evidenciar en la página Colombia Compra eficiente https://www.contratos.gov.co de la Entidad.</t>
  </si>
  <si>
    <t>En el primer semestre de 2015 solicitamos los recursos para avaluos tecnicos y tenemos cotizacion de estos avlauos en el IGAC.</t>
  </si>
  <si>
    <t>En el segundo semestre de 2013  se llevó  a cabo la contratación No. 054 de 2013 para el  saneamiento de los bienes inmuebles con la firma LOGACUN la cual nos suministró  listados catastrales de predios que figuran a nombre de Ferrocarriles Nación de Colombia, falta realizar la verificación contra INVIAS y Ministerio de Transporte de forma que se agote todas las vias y determinar si los bienes pueden ser dados de baja. Evidencia que se puede observar en  informe entregado por la firma LONGACUN.</t>
  </si>
  <si>
    <t>En el primer semestre de 2015  se tiene una base de datos de bienes muebles suceptibles de comercializar bienes muebles (Corzo) y mediante acta de fecha de mayo 21 de 2015 recomienda la posiblidad de comercializar los bienes muebles.</t>
  </si>
  <si>
    <t>En el primer semestre de 2015 se realizaron 95 ingresos al almacén  Ingreso No.S 5254 febrero 5 de 2015 al No. 5348 de junio 26 de 2015   los cuales corresponden  a las compras de caja, que reposan  en lo carpetas  de Boletines Diario de Almacén de los meses  de enero a junio de 2015  identificadas   con TRD  numero 230.11.01  y SAFIX.</t>
  </si>
  <si>
    <t xml:space="preserve">En el primer semestre de 2015 se realizó  mantenimientos de:
1. Mantenimientos de bienes muebles e inmuebles de las oficinas del Fondo No. 283 según solicitudes de mantenimiento y Formato APGSADADFO10 Formato de Control de Mantenimientos de Bienes Muebles e Inmuebles evidencia que se puede ver en la carpeta 230.64.01 solicitudes de mantenimiento muebles 2014. 
2. Al vehículo de Placas OCJ 916, durante el primer semestre  2015 se le realizo mantenimiento  de Cambio de aceite, filtros de aire, Cambio de bombillo, pastillas, alineación, balanceo, suspensión, revisión de frenos.
3. Vehículo Placas ODT 068 durante el primer semestre  2015 se le realizo mantenimiento  de Cambio de filtro aire, revisión de frenos, balanceo, alineación, Revisión suspensión, dirección, cambio de aceite, cambio correa de mando auxiliar del motor.
4. Vehículo Placas ODT 069 durante el primer semestre  2015 se le realizo mantenimiento  de Cambio de filtro aire, revisión de frenos, balanceo, alineación, Revisión suspensión, dirección, cambio de aceite, cambio correa de mando auxiliar del motor
Ver carpeta  230.70.01 póliza.
</t>
  </si>
  <si>
    <t xml:space="preserve">En el primer semestre de 2015  se realizó lo siguiente:
1. se realizaron 95 ingresos al almacén desde 55254 hasta 5348 informe de recibo de materiales,  los cuales corresponden  a las compras de caja, que reposan  en las carpetas  de Boletines Diario de Almacén de los meses  de enero a julio 2015  identificadas   con TRD  número 230.11.01  y SAFIX.
2.  Actas de Inventarios  de fecha 7 de enero 2015 se realizó inventario físico de los bienes que se encuentra en almacén General de la Entidad con corte a diciembre de 2014. Ver carpeta 230.11.01 cierre de inventarios 2014.
3. Las cuentas personales actualmente se encuentra en avance en 85% ( que corresponde a 171 cuentas personales del  201). 
</t>
  </si>
  <si>
    <t>Durante el I semestre de 2015, se atendieron 73 solicitudes atendidas en términos de oportunidad, frente a 73 solicitudes recibidas por concepto de cuotas partres. La evidencia se encuentra en: Hoja de trabajo SOLICITUDES Y REQUERIMIENTOS. Alojadas en el computador del funcionario a cargo.</t>
  </si>
  <si>
    <t>Durante el I semestre de 2015, se expidieron 15 requerimientos, frente a un total de 15 deudores morosos y/o aportantes registrados.  La evidencia se encuentra en: Hoja de trabajo SOLICITUDES Y REQUERIMIENTOS. Alojadas en el computador del funcionario a cargo.</t>
  </si>
  <si>
    <t>ADMINISTRACIÓN DEL SISTEMA INTEGRAL DE  GESTIÓN (MECI - CALIDAD)</t>
  </si>
  <si>
    <t xml:space="preserve">LINA MORALES </t>
  </si>
  <si>
    <r>
      <t xml:space="preserve">A la fecha del seguimiento se puede evidenciar la formulacion de los siguientes planes institucionales:
1, </t>
    </r>
    <r>
      <rPr>
        <b/>
        <sz val="11"/>
        <rFont val="Arial Narrow"/>
        <family val="2"/>
      </rPr>
      <t>PLAN DE ACCION VIGENCIA 2015, Formulado y publicado el 30/01/2015.  OPORTUNAMENTE</t>
    </r>
    <r>
      <rPr>
        <sz val="11"/>
        <rFont val="Arial Narrow"/>
        <family val="2"/>
      </rPr>
      <t xml:space="preserve">
2,</t>
    </r>
    <r>
      <rPr>
        <b/>
        <sz val="11"/>
        <rFont val="Arial Narrow"/>
        <family val="2"/>
      </rPr>
      <t xml:space="preserve"> PLAN ANTICORRUPCION  Y DE ATENCION AL CIUDADANO, formulado y publicado 30/01/2015 OPORTUNAMENTE.</t>
    </r>
    <r>
      <rPr>
        <sz val="11"/>
        <rFont val="Arial Narrow"/>
        <family val="2"/>
      </rPr>
      <t xml:space="preserve">
3, </t>
    </r>
    <r>
      <rPr>
        <b/>
        <sz val="11"/>
        <rFont val="Arial Narrow"/>
        <family val="2"/>
      </rPr>
      <t>PLAN ESTRATEGICO 2015, FORMULADO Y ENVIADO AL MINISTERIO EL 09/05/2015. OPORTUNAMENTE.</t>
    </r>
    <r>
      <rPr>
        <sz val="11"/>
        <rFont val="Arial Narrow"/>
        <family val="2"/>
      </rPr>
      <t xml:space="preserve">
4, PLAN DE FORTALECIMIENTO DEL SIG, fue reformulado el pasado mes de mayo de 2015 pero el mismo no ha sido publicado.  EXTEMPORANEAMENTE.
5, PLAN DE EFICIENCIA ADMINISTRATIVO, no se evidencia la formulación para la vigencia 2015, teniendo en cuenta que el publicado vencio en diciembre de 2014 y no se cumplieron al 100% las actividades asi mismo no se evidencia acciones de mejora.
6, PLAN INDICATIVO,  no se realiza formulación por cuanto se debe eliminar teniendo en cuenta la metodología para la implementación del Modelo Integrado de Planeación y Gestión </t>
    </r>
  </si>
  <si>
    <r>
      <t xml:space="preserve">A la fecha del seguimiento se puede evidenciar el seguimiento de los siguientes planes institucionales asi:
</t>
    </r>
    <r>
      <rPr>
        <b/>
        <sz val="11"/>
        <rFont val="Arial Narrow"/>
        <family val="2"/>
      </rPr>
      <t xml:space="preserve">1, PLAN DE ACCION VIGENCIA 2015, 16/01/2015 CORREO ELECTRONICO.  OPORTUNAMENTE.
</t>
    </r>
    <r>
      <rPr>
        <sz val="11"/>
        <rFont val="Arial Narrow"/>
        <family val="2"/>
      </rPr>
      <t xml:space="preserve">2, PLAN ANTICORRUPCION  Y DE ATENCION AL CIUDADANO, 16/04/2015 CORREO ELECTRONICO. EXTEMPORANEAMENTE.
</t>
    </r>
    <r>
      <rPr>
        <b/>
        <sz val="11"/>
        <rFont val="Arial Narrow"/>
        <family val="2"/>
      </rPr>
      <t xml:space="preserve">3, PLAN ESTRATEGICO 2015, 07/01/2015 CORREO ELECTRONICO. OPORTUNAMENTE.
</t>
    </r>
    <r>
      <rPr>
        <sz val="11"/>
        <rFont val="Arial Narrow"/>
        <family val="2"/>
      </rPr>
      <t xml:space="preserve">4, PLAN DE FORTALECIMIENTO DEL SIG,  22/01/2015 Y 16/04/2015 CORREO ELECTRONICO, EXTEMPORANE Y </t>
    </r>
    <r>
      <rPr>
        <b/>
        <sz val="11"/>
        <rFont val="Arial Narrow"/>
        <family val="2"/>
      </rPr>
      <t xml:space="preserve">15/05/2015 OPORTUNAMENTE.
</t>
    </r>
    <r>
      <rPr>
        <sz val="11"/>
        <rFont val="Arial Narrow"/>
        <family val="2"/>
      </rPr>
      <t xml:space="preserve">5, PLAN DE EFICIENCIA ADMINISTRATIVO, no se evidencia seguimiento en el primer semestre toda vez que para la vigencia 2015 no se realizo formulación, 
6, PLAN INDICATIVO,  no se realiza seguimiento por cuanto se debe eliminar teniendo en cuenta la metodología para la implementación del Modelo Integrado de Planeación y Gestión </t>
    </r>
  </si>
  <si>
    <t>Durante el primer semestre del 2015 se programaron 907 auditorias de las cuales fueron realizadas el 100%, adicionales por la necesidad del servicio fueron realizadas 86. Asi:
TUMACO: en el primer trimestre se programaron 37 auditorias de las cuales se realizaron 37 auditorias. En el segundo trimestre se programaron 39 auditorias de las cuales se realizaron 39 auditorias.
CARTAGENA:  en el primer trimestre se programaron 61auditorias y se realizaron 61 auditorias. En el segundo trimestre se programaron 49 auditorias de 49 auditorias.
SANTA MARTA: en el primer trimestre se programaron 48 auditorias de las cuales se realizaron 48 auditorias, mas 7 adicionales. En el segundo trimestre se programaron 50 auditorias y de las cuales se realizaron 50 auditorias. 
BARRANQUILLA: en el primer trimestre se programaron 42 auditorias de las cuales se realizaron 42 auditorias. En el segundo trimestre se programaron 42 auditorias de las cuales se realizaron 42 auditorias. 
CENTRAL: en el primer trimestre  se programaron 52 Auditorias de las cuales se realizaron 52 auitorias y 2 adicionales por necesidad del servicio. En el segundo trimestre del se programaron 52 auditorias de las cuales se realizaron 52 auditorias. 
PACIFICO: en el primer trimestre se programaron 76 auditorias de las cuales se realizaron 76 auditorias y 23 adicionales por necesidad del servicio. En el segundo trimestre se programaron 93 auditorias de las cuales se realizaron 93 auditorias y 7 adicionales por necesidad del servicio. 
SANTANDER: en el primer trimestre se programaron 37 de las cuales se realizaron 37 auditorias y 2 adicionales por necesidad del servicio. En el segundo trimestre se programaron 42 auditorias de las cuales se realizaron 42 auditorias.
BUENAVENTURA: en el primer trimestre fueron programadas 39 auditorias de las cuales se realizaron 39 auditorias y 26 adicionales por necesidad del servicio. En el segundo trimestre se programaron 36 audiltorias de las cuales se realizaron 36 auditoprias y 14 adicionales por necesidad del servicio. 
ANTIOQUIA: En el primer trimestre se programaron  56 auditorias de las cuales se realizaron 56 auditorias. En el segundo trimestre se programaron 56 auditorias de las cuales se realizaron 56 audiorias, adicionales 5 por necesidad del servicio.</t>
  </si>
  <si>
    <t xml:space="preserve">En el primer semestre del 2015 se solicitaron 23 valoraciones medico laborales De las cuales se realizaron 23 valoraciones medico laborales. Asi
CARTAGENA: En el segundo trimestre se solicito 1 valoracion medico laboral y se realizo 1 valoracion medico laboral.
CENTRAL:  En el segundo trimestre se solicitaron 15 valoraciones medico - laboral y se realizaron 15 valoraciones medico - laboral. 
SANTA MARTA: en el primer trimestre se solicitaron 3 valoraciones medico laborales y se realizaron 3 valoraciones medico laborales. En el segundo  trimestre se solicitaron 3 valoraciones medico laborales y se realizaron 3 valoraciones medico laborales.
SANTANDER: en el primer semestre se solicito 1 valoracion medico - laboral y se realizo 1 valoracion medico - laboral. En el segundo trimestre no se solicito valoracion medico - laboral . 
EVIDENCIAS FORMATO INDICADORES TRIMESTRALES PROCESO GESTION DE SERVICIOS DE SALUD.
</t>
  </si>
  <si>
    <t>Se evidencia durante el primer semestre de 2015 que fueron tramitadas en terminos de oportunidad las siguientes novedades: 
ENERO 949 novedades - 2 inconsistencias.
FEBRERO 779 novedades  - 2 inconsistencias.
MARZO 765 novedades - 6 inconsistencias.
ABRIL 746 novedades - 3 inconsistencias. 
MAYO 581 novedades - 1 inconsistencias.
JUNIO 545 novedades - 0  inconsistencias.
ARCHIVO VIRTUAL CONSOLIDADO MENSUAL DE NOVEDADES</t>
  </si>
  <si>
    <t>Se evidencia durante el primer semestre de 2015 que fueron recibidas 5,444 Planillas Integradas de Liquidación de Aportes las cuales fueron tramitadas en su totalidad.</t>
  </si>
  <si>
    <t xml:space="preserve">Se evidencia durante el  primer semestre de 2015 fueron requeridas, liquidadas y suministradas para su pago 13 nómina de personal las cuales se liquidaron en termino asi: 12 nominas quincenales de enero a junio de 2015 y una del retroactivo.
</t>
  </si>
  <si>
    <t xml:space="preserve">Se evidencia durante II semestre de 2014 que fueron realizadas un total de 6 inducciones generales de las cuales 6 obtuvieron un rango de calificación satisfactoria. </t>
  </si>
  <si>
    <t>Se evidencia durante el II semestre de 2014 se realizó un total de 16 evaluaciones de Induccion Especifica de las cuales 2 son satisfactorias de acuerdo a los rangos establecidos  BUENO(4) y EXCELENTE (5).</t>
  </si>
  <si>
    <t>Se evidencia durante el primer semestre de 2015 mediante correo electronico el envio del seguimiento a la matriz de indicador estrategico y por proceso el pasado 15/01/2015, oportunamente.</t>
  </si>
  <si>
    <t>N/A ESTE INDICADOR NO PERTENECE A ESTE PROCESO</t>
  </si>
  <si>
    <t>N/A ESTOS INDICADORES SE ENCUENTRAN MAL FORMULADOS Y SE REQUIERE URGENTE SU REFORMULACION CON EL FIN DE DETERMINAR EL GRADO DE CUMPLIMIENTO SEGÚN ACTIVIDADES GENERADAS POR EL PROCESO.</t>
  </si>
  <si>
    <t>JAIME ESCOBAR</t>
  </si>
  <si>
    <t xml:space="preserve">Durante el primer semestre de 2015 se realizaron 95 ingresos al almacén  Ingreso No. 5254 febrero 5 de 2015 al No. 5348 de junio 26 de 2015,   los cuales corresponden  a las compras de caja, que reposan  en lo carpetas  de Boletines Diario de Almacén de los meses  de enero a junio de 2015  identificadas.  </t>
  </si>
  <si>
    <t>se evidencia cumplimiento en el envio de reporte de Informe de Proceso Judiciales correspondientes al II semestre de 2014, el cual fue remitido via correo electronico el pasado 12/03/2015. Evidencia contemplada en la TRD 130,21,01</t>
  </si>
  <si>
    <t>ALBERTO VEGA</t>
  </si>
  <si>
    <t xml:space="preserve">se evidencia mediante base de datos de funcionario encargado la informacion correspondiente  a las notificaciones recibidas con una totalidad de 1260 resoluciones con fecha  de optuble de 2014 a marzo de 2015 </t>
  </si>
  <si>
    <t>se evidencia mediante TRD 20010-001 ,  la informacion de las solicitudes de autenticación de documentos recibidos, con una totalidad de 37 solicitudes de los diferentes procesos en el semestre de Enero a Junio del 2015.  correspondientes a un total de 5579 folios autenticados.</t>
  </si>
  <si>
    <t xml:space="preserve">se evidencia mediante el aplicativo ORFEO informacion correspondiente a los envios registrado durante el primer semestre del 2015 asi : correo CERTIFICADO 6753, ORFEO DIGITALIZADO 14, SERVIENTREGA 690,  CORRA 693, MENSAJERO 1993, ENTREGA PERSONAL 3817, FAX 3, CORREO ELECTRONICO 115 </t>
  </si>
  <si>
    <t>Se evidencia la presentación de los informes trimestrales de PQRDS al Director General asi:
IV timestre del 2014  el dia 22/01/2015 a traves del memorando GUD- 20152200004183. 
I trimestes del 2015 el dia 23/04/2015 a traves del  memorando GUD- 20152200027133,  solicito la publicacion  los dias 09/03/2015 y 13/05/2015.</t>
  </si>
  <si>
    <t>Se evidencia la presentación de los informes trimestrales de Satisfacción al Ciudadano al Director General asi:
 IV trimestre del 2014 el dia 23/01/2015 a traves del memorando GUD- 2015220004613.
 I trimestre del 2015 el dia 23/01/2015 a traves del  memorando GUD- 20152200027093,</t>
  </si>
  <si>
    <t>Se evidencia en la carpeta 220,53,09 Informe Desempeño Laboral 2015 que fueron presentados oportunamente un total de 15 informes de desempeño de las funcionarias de las ventanillas de atención al ciudadano.</t>
  </si>
  <si>
    <t xml:space="preserve">LINA MORALES  / ALBERTO VEGA </t>
  </si>
  <si>
    <t>Se evidencia acta de socializacion No. 16 del pasado 30/04/2015 mediante la cual se realizo la socializacion de la Guia de participacion ciudadana a un grupo de 15 usuarios.</t>
  </si>
  <si>
    <t>Durante la revision de la AZ Informes de Gestion con TRD 120.5309 se pudo evidenciar la ejecucion de las auditorias de seguimiento y evaluacion independiente programadas para el I semestre del 2015 y se encuentran debidamente archivados todos los informes correspondientes a las auditorias. El indicador planeado fue cumplido al 100%.</t>
  </si>
  <si>
    <t xml:space="preserve">CARLOS HABIB </t>
  </si>
  <si>
    <t>Se evidencio el cumplimiento del 100% del programa de Auditorias de Calidada  mediante la revision de la AZ Auditorias Internas de Calidad con TRD 110-41-01 en la cual se encuentran debidamente archivados los informes de las respectivas auditorias ejecutadas durante el I semestre del año 2015.</t>
  </si>
  <si>
    <t>Se evidencia dentro de la AZ seguimientos a planesTRD 110-93-01 el cumplimiento de los seguimiento a los diferentes Planes Institucionales a los cuales se tenian programado, estos se encuentran debidamente archivados y custodiados, dando un cumplimiento del 100% al indicador establecido.</t>
  </si>
  <si>
    <t xml:space="preserve">Se evidencia durante el primer semestre fueron detectadas las no conformidades potenciales y reales asi:
* 29 no conformidades potenciales de calidad, las cuales se encuentran documentadas al 100% en terminos de oportunidad.
* 19 no conformidades reales de calidad, de las cuales 17 fueron documentadas en terminos de oportunidad y dos se encuentran vencidas sin documentar (CA01415 Y CA01515).
* 24 no conformidades potenciales de control interno, las cuales fueron documentadas al 100%, asi: 3 documentadas extemporaneamente (CI00115-P, CI01415-P Y CI01515-P) Y 2 SE ENCUENTRAN PENDIENTES DE DOCUMENTAR PERO EN TERMINOS (CI02415-P Y CI02515-P).
* 43 no conformidades reales de control interno, las mismas fueron documentadas asi: 7 documentadas extemporaneamente (CI00415, CI02715, CI02815, CI03215, CI03315, CI03415 Y CI03615), PENDIENTES POR DOCUMENTAR 4 NO CONFORMIDADES VENCIDAS (CI00515, CI00615, CI02915 Y CI03015) Y 2 SE ENCUENTRAN PENDIENTES DE DOCUMENTAR PERO EN TERMINOS (CI04315 Y CI04415).
</t>
  </si>
  <si>
    <t>A la fecha del seguimiento se puede evidenciar el seguimiento de los siguientes planes institucionales asi:
1, PLAN DE MEJORAMIENTO INSTITUCIONAL, correspondiente al IV trimestre de 2014 enviados mediante correo electronico. 09/01/2015.
2, PLAN DE MEJORAMIENTO INSTITUCIONAL, correspondiente al I trimestre de 2015 enviados mediante correo electronico. 10/04/2015.
3,PLAN DE MANEJO DE RIESGOS, correspondiente al IV trimestre de 2014 enviados mediante correo electronico. 09/01/2015
2, PLAN DE MANEJO DE RIESGOS, correspondiente al I trimestre de 2015 enviados mediante correo electronico. 10/04/2015.</t>
  </si>
  <si>
    <t>Se evidencia base datos con un total de 149 novedades de planta aplicadas en las nominas del primer semestre de 2015,</t>
  </si>
  <si>
    <t xml:space="preserve">ESTE INDICADOR FUE ELIMINADO. </t>
  </si>
  <si>
    <t>LINA MORALES</t>
  </si>
  <si>
    <t>Se evidencia cumplimiento de la realización de los soportes a el 100% de los funcionarios de la entidad.</t>
  </si>
  <si>
    <t xml:space="preserve">Se evidencia en la carpeta 130,17,01Conceptos Juridicos la contestación de 4 conceptos juridicos en terminos de oportunidad; asi mismo se evidencia la carpeta 130,29,01 Derechos de petición 2015 la contestacion en terminos de oportunidad de los derechos de peticion.
</t>
  </si>
  <si>
    <t>LINA MORALES / ALBERTO VEGA</t>
  </si>
  <si>
    <t>LAS 18 LIQUIDACIONES DE NOMINA CORRESPONDEN A 6 NOMINAS DE FERROCARRILES 6 DEL SAN JUAN DE DIOS Y 6 NOMINAS DE PROSOCIAL, COMO CONSTA EN CADA UNA DE LA RESPECTIVAS CARPETAS REVISADAS DE NOMINA.</t>
  </si>
  <si>
    <t>SEGÚN EL INFORME CONSOLIDADO DE TRAMITES DE PRESTACIONES ECONÓMICAS EJECUCIÓN SEGUNDO SEMSTRE DE 2014 SE REALIZARON 3087 TRAMITES. SOPORTE EN EL CORREO JAIMEE@FONDO</t>
  </si>
  <si>
    <t xml:space="preserve">Según consta en la carpeta 4047803 Modificación al Presupuesto se evidencia tres incorporaciones al presupuesto  de la siguiente manera: El Acuerdo 0001, 0002 y el 0003 del 18 de Feb.2015, posteriormente se realizó una modificación al Presupuesto mediante acuerdo No.0004 del 03 de junio de 2015. </t>
  </si>
  <si>
    <t xml:space="preserve">Se revcisó la hoja de Trabajo donde se encuentra alojada la información y existe evidencia conrespecto a los requerimientos registrados al primer semestre de 2015, los cuales se verificó en el orfeo con el respectivo No. De memorando. </t>
  </si>
  <si>
    <t>En la revisión de los expedientes virtuales en el aplicativo orfeo se evidencia 298 cobros cuotas partes FPS y Prosocial, en la carpeta 4002506 Cobros moros SGSSS se evidencia un total de 282 y en la Carpeta 4052604 Recobros al Fosyga un total de 95 por lo tanto el total revisado asciendea un total   de 675</t>
  </si>
  <si>
    <t xml:space="preserve">Se evidencia la remisión de expedientes para inicio de Proceso Coactivo a la oficina Asesora Jurídica mediantes memorandos No. COB 20154050007693, 04-02-2015 Gobernación del Atlantico, el No.20154050004043, 21-01-2015 Mun. Buenaventura, el No.20154050009863, 04-05-2015 Gobernación de Bolivar, el No.20154050011423, 19-02-2015 PAR Caja Agraria y el No.20154050000603, 07-01-2015 Mun. de Timbiquí. </t>
  </si>
  <si>
    <t>Se evidencia que durante el I semestre de atendieron 73 solicitudes de tramites administrativos en terminos de oportunidad, de las cuales se realizó un monitoreo aleatorio en orfeo y se pudo determinar la eficacia en el desarrollo del tramite correspondiente.</t>
  </si>
  <si>
    <t xml:space="preserve">Durante el primer semestre de 2015, se dio cumplimiento a los productos asi:
1. se realizaron 95 ingresos al almacén desde 55254 hasta 5348 informe de recibo de materiales,  los cuales corresponden  a las compras de caja, que reposan  en las carpetas  de Boletines Diario de Almacén de los meses  de enero a julio 2015  identificadas   con TRD  número 230.11.01  y SAFIX.
2.  Actas de Inventarios  de fecha 7 de enero 2015 se realizó inventario físico de los bienes que se encuentra en almacén General de la Entidad con corte a diciembre de 2014. Ver carpeta 230.11.01 cierre de inventarios 2014.
3. Las cuentas personales actualmente se encuentra en avance en 85%       (corresponde a 171 cuentas personales del  2015). 
</t>
  </si>
  <si>
    <t xml:space="preserve">Durante el primer semestre de 2015 se realizó  mantenimientos sobre los productos programados asi:
1. Mantenimientos de bienes muebles e inmuebles de las oficinas del Fondo, evidencias en  la carpeta 230.64.01 solicitudes de mantenimiento muebles 2014. 
2. Mantenimiento al vehículo de Placas OCJ 916, se le realizo Cambio de aceite, filtros de aire, Cambio de bombillo, pastillas, alineación, balanceo, suspensión, revisión de frenos.
3. Mantenimiento al Vehículo Placas ODT 068 se le realizo Cambio de filtro aire, revisión de frenos, balanceo, alineación, Revisión suspensión, dirección, cambio de aceite, cambio correa de mando auxiliar del motor.
4. Mantenimiento al Vehículo Placas ODT 069 se le realizo Cambio de filtro aire, revisión de frenos, balanceo, alineación, Revisión suspensión, dirección, cambio de aceite, cambio correa de mando auxiliar del motor.
</t>
  </si>
  <si>
    <t>Durante el primer semestre se evidencia cumplimiento de los productos para la organización de la gestion documental asi:
1. Para el primer semestre de 2015 se realizo programación de 16 transferencias documentales del archivo de la vigencia 2013, del cual se evidencio cumplimiento en cuanto a la entrega de 14 archivo de gestion de los cuales fueron devueltos a la fecha por falta de expedientes virtuales los procesos de Secretaria General,  Recursos Financieros y Gestión Cobro.  El proceso Prestaciones Economicas NO dio cumplimiento al cronograma establecido. NIVEL DE CUMPLIMIENTO 82%.
2, las actividades relacionadas con DOCPLUS se encuentran cumplidas al 100% en actividades de prestamo de carpetas.
3, Durante el primer semestre no fueron aprobadas las TRD en razon a que el comite no se reunio por falta de cuorum.</t>
  </si>
  <si>
    <t>A  la fecha del seguimiento se pudo evidenciar que los procesos Gestion de Cobro, Oficina de Cali y Seguimiento y Evaluacion Independientes solicitaron modificacion de actualizacion de las TRD, las mismas no fueron aprobadas por el comité dutante el primer semestre toda vez que no se reunio por falta de quorum.</t>
  </si>
  <si>
    <t>Durante el primer semestre de 2015 se evidencia el ingreso de 26 contratos de prestacion de servicios al SIGEP asi: 23 ingresados en el primer trimestre y 2 en el segundo trimestre.</t>
  </si>
  <si>
    <t xml:space="preserve">En la revisión practicada al proceso  durante  el período comprendido de Diciembre ade 2014 a Mayo de 2015 se recibieron 6127 recaudos informado por el operador SOI, en las correspondientes planillas de  liquidación al consorcio SAYP. </t>
  </si>
  <si>
    <t xml:space="preserve">Se evidencia cumplimiento a las conciliaciones de la entidad incluidas las Bancarias y las conciliaciones entre procesos,  durante el primer semstre del año 2015 para un total de 226 ejecutadas o conciliadas, quedando solo pendientes una en el mes de Mayo de Procesos Laborales Administrativos y Civiles carpeta 600-420-1901, dos correspondientes a nomina de empleados de los meses de Abril y Mayo carpeta 660-420-1901, por un IM SIIF, debido a que no aparecia en el auxiliar por tercero y una de la Nomina de Pensionados. </t>
  </si>
  <si>
    <t>Los informes fueron remitidos adjunto con el informe al Pamec, ya que es el insumo principal para reportar dicho informe. Los MEMORANDO No GSS - 20153400030873 del 07 de Mayo del 2015. contienen toda la información que soportan la realización de las auditorias.</t>
  </si>
</sst>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 #,##0.00_);_([$€]\ * \(#,##0.00\);_([$€]\ * &quot;-&quot;??_);_(@_)"/>
    <numFmt numFmtId="182" formatCode="0.0000000"/>
    <numFmt numFmtId="183" formatCode="0.000000"/>
    <numFmt numFmtId="184" formatCode="0.00000"/>
    <numFmt numFmtId="185" formatCode="0.0000"/>
    <numFmt numFmtId="186" formatCode="0.000"/>
    <numFmt numFmtId="187" formatCode="0.0"/>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dddd\,\ dd&quot; de &quot;mmmm&quot; de &quot;yyyy"/>
    <numFmt numFmtId="193" formatCode="[$-240A]hh:mm:ss\ AM/PM"/>
    <numFmt numFmtId="194" formatCode="0.000%"/>
  </numFmts>
  <fonts count="49">
    <font>
      <sz val="11"/>
      <color theme="1"/>
      <name val="Calibri"/>
      <family val="2"/>
    </font>
    <font>
      <sz val="11"/>
      <color indexed="8"/>
      <name val="Calibri"/>
      <family val="2"/>
    </font>
    <font>
      <sz val="10"/>
      <name val="Arial"/>
      <family val="2"/>
    </font>
    <font>
      <sz val="8"/>
      <name val="Calibri"/>
      <family val="2"/>
    </font>
    <font>
      <sz val="9"/>
      <name val="Arial Narrow"/>
      <family val="2"/>
    </font>
    <font>
      <sz val="11"/>
      <name val="Arial Narrow"/>
      <family val="2"/>
    </font>
    <font>
      <sz val="11"/>
      <color indexed="8"/>
      <name val="Arial Narrow"/>
      <family val="2"/>
    </font>
    <font>
      <b/>
      <sz val="11"/>
      <color indexed="8"/>
      <name val="Arial Narrow"/>
      <family val="2"/>
    </font>
    <font>
      <sz val="11"/>
      <color indexed="10"/>
      <name val="Arial Narrow"/>
      <family val="2"/>
    </font>
    <font>
      <b/>
      <sz val="11"/>
      <name val="Arial Narrow"/>
      <family val="2"/>
    </font>
    <font>
      <b/>
      <sz val="11"/>
      <color indexed="9"/>
      <name val="Arial Narrow"/>
      <family val="2"/>
    </font>
    <font>
      <b/>
      <sz val="11"/>
      <color indexed="10"/>
      <name val="Arial Narrow"/>
      <family val="2"/>
    </font>
    <font>
      <u val="single"/>
      <sz val="7.7"/>
      <color indexed="12"/>
      <name val="Calibri"/>
      <family val="2"/>
    </font>
    <font>
      <u val="single"/>
      <sz val="7.7"/>
      <color indexed="20"/>
      <name val="Calibri"/>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1"/>
      <color theme="1"/>
      <name val="Arial Narrow"/>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FFFF99"/>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4" tint="0.5999900102615356"/>
        <bgColor indexed="64"/>
      </patternFill>
    </fill>
    <fill>
      <patternFill patternType="solid">
        <fgColor theme="0" tint="-0.24997000396251678"/>
        <bgColor indexed="64"/>
      </patternFill>
    </fill>
    <fill>
      <patternFill patternType="solid">
        <fgColor rgb="FFEBBB87"/>
        <bgColor indexed="64"/>
      </patternFill>
    </fill>
    <fill>
      <patternFill patternType="solid">
        <fgColor rgb="FF80F2CF"/>
        <bgColor indexed="64"/>
      </patternFill>
    </fill>
    <fill>
      <patternFill patternType="solid">
        <fgColor rgb="FFCCFFFF"/>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21"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8" fillId="28" borderId="1" applyNumberFormat="0" applyAlignment="0" applyProtection="0"/>
    <xf numFmtId="181" fontId="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9"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0"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1" fillId="20"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218">
    <xf numFmtId="0" fontId="0" fillId="0" borderId="0" xfId="0" applyFont="1" applyAlignment="1">
      <alignment/>
    </xf>
    <xf numFmtId="0" fontId="4" fillId="32" borderId="10" xfId="0" applyFont="1" applyFill="1" applyBorder="1" applyAlignment="1" applyProtection="1">
      <alignment horizontal="justify" vertical="center" wrapText="1"/>
      <protection locked="0"/>
    </xf>
    <xf numFmtId="0" fontId="10" fillId="33" borderId="11" xfId="0" applyFont="1" applyFill="1" applyBorder="1" applyAlignment="1" applyProtection="1">
      <alignment horizontal="center" vertical="center" wrapText="1"/>
      <protection/>
    </xf>
    <xf numFmtId="0" fontId="9" fillId="10" borderId="11" xfId="0" applyFont="1" applyFill="1" applyBorder="1" applyAlignment="1" applyProtection="1">
      <alignment horizontal="center" vertical="center" wrapText="1"/>
      <protection/>
    </xf>
    <xf numFmtId="0" fontId="5" fillId="4" borderId="11" xfId="0" applyFont="1" applyFill="1" applyBorder="1" applyAlignment="1" applyProtection="1">
      <alignment horizontal="center" vertical="center" wrapText="1"/>
      <protection/>
    </xf>
    <xf numFmtId="0" fontId="9" fillId="4" borderId="11" xfId="0" applyFont="1" applyFill="1" applyBorder="1" applyAlignment="1" applyProtection="1">
      <alignment horizontal="center" vertical="center" wrapText="1"/>
      <protection/>
    </xf>
    <xf numFmtId="0" fontId="9" fillId="4" borderId="11" xfId="99" applyFont="1" applyFill="1" applyBorder="1" applyAlignment="1" applyProtection="1">
      <alignment horizontal="center" vertical="center" wrapText="1"/>
      <protection/>
    </xf>
    <xf numFmtId="0" fontId="5" fillId="4" borderId="11" xfId="99" applyFont="1" applyFill="1" applyBorder="1" applyAlignment="1" applyProtection="1">
      <alignment horizontal="center" vertical="center" wrapText="1"/>
      <protection/>
    </xf>
    <xf numFmtId="9" fontId="5" fillId="4" borderId="11" xfId="0" applyNumberFormat="1" applyFont="1" applyFill="1" applyBorder="1" applyAlignment="1" applyProtection="1">
      <alignment horizontal="center" vertical="center" wrapText="1"/>
      <protection/>
    </xf>
    <xf numFmtId="0" fontId="6" fillId="4" borderId="11" xfId="0" applyFont="1" applyFill="1" applyBorder="1" applyAlignment="1" applyProtection="1">
      <alignment horizontal="center" vertical="center"/>
      <protection locked="0"/>
    </xf>
    <xf numFmtId="9" fontId="5" fillId="4" borderId="11" xfId="110" applyFont="1" applyFill="1" applyBorder="1" applyAlignment="1" applyProtection="1">
      <alignment horizontal="center" vertical="center" wrapText="1"/>
      <protection locked="0"/>
    </xf>
    <xf numFmtId="0" fontId="5" fillId="4" borderId="11" xfId="0" applyNumberFormat="1" applyFont="1" applyFill="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7" fillId="4" borderId="11" xfId="94" applyFont="1" applyFill="1" applyBorder="1" applyAlignment="1" applyProtection="1">
      <alignment horizontal="center" vertical="center" wrapText="1"/>
      <protection/>
    </xf>
    <xf numFmtId="0" fontId="5" fillId="9" borderId="11" xfId="0" applyFont="1" applyFill="1" applyBorder="1" applyAlignment="1" applyProtection="1">
      <alignment horizontal="center" vertical="center" wrapText="1"/>
      <protection/>
    </xf>
    <xf numFmtId="0" fontId="9" fillId="9" borderId="11" xfId="0" applyFont="1" applyFill="1" applyBorder="1" applyAlignment="1" applyProtection="1">
      <alignment horizontal="center" vertical="center" wrapText="1"/>
      <protection/>
    </xf>
    <xf numFmtId="9" fontId="5" fillId="9" borderId="11" xfId="0" applyNumberFormat="1" applyFont="1" applyFill="1" applyBorder="1" applyAlignment="1" applyProtection="1">
      <alignment horizontal="center" vertical="center"/>
      <protection/>
    </xf>
    <xf numFmtId="0" fontId="6" fillId="9" borderId="11" xfId="0" applyFont="1" applyFill="1" applyBorder="1" applyAlignment="1" applyProtection="1">
      <alignment horizontal="center" vertical="center"/>
      <protection locked="0"/>
    </xf>
    <xf numFmtId="9" fontId="5" fillId="9" borderId="11" xfId="110" applyFont="1" applyFill="1" applyBorder="1" applyAlignment="1" applyProtection="1">
      <alignment horizontal="center" vertical="center" wrapText="1"/>
      <protection locked="0"/>
    </xf>
    <xf numFmtId="0" fontId="5" fillId="9" borderId="11" xfId="90" applyNumberFormat="1" applyFont="1" applyFill="1" applyBorder="1" applyAlignment="1" applyProtection="1">
      <alignment horizontal="center" vertical="center" wrapText="1"/>
      <protection locked="0"/>
    </xf>
    <xf numFmtId="49" fontId="5" fillId="34" borderId="11" xfId="0" applyNumberFormat="1"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6" fillId="34" borderId="11" xfId="0" applyFont="1" applyFill="1" applyBorder="1" applyAlignment="1" applyProtection="1">
      <alignment horizontal="center" vertical="center"/>
      <protection locked="0"/>
    </xf>
    <xf numFmtId="9" fontId="5" fillId="34" borderId="11" xfId="110" applyFont="1" applyFill="1" applyBorder="1" applyAlignment="1" applyProtection="1">
      <alignment horizontal="center" vertical="center" wrapText="1"/>
      <protection locked="0"/>
    </xf>
    <xf numFmtId="0" fontId="5" fillId="34" borderId="11" xfId="90" applyFont="1" applyFill="1" applyBorder="1" applyAlignment="1" applyProtection="1">
      <alignment horizontal="justify" vertical="center" wrapText="1"/>
      <protection locked="0"/>
    </xf>
    <xf numFmtId="0" fontId="5" fillId="34" borderId="11" xfId="90" applyFont="1" applyFill="1" applyBorder="1" applyAlignment="1" applyProtection="1">
      <alignment horizontal="center" vertical="center" wrapText="1"/>
      <protection locked="0"/>
    </xf>
    <xf numFmtId="0" fontId="9" fillId="35"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wrapText="1"/>
      <protection/>
    </xf>
    <xf numFmtId="0" fontId="9" fillId="13" borderId="11" xfId="0" applyFont="1" applyFill="1" applyBorder="1" applyAlignment="1" applyProtection="1">
      <alignment horizontal="center" vertical="center" wrapText="1"/>
      <protection/>
    </xf>
    <xf numFmtId="0" fontId="5" fillId="13" borderId="11" xfId="0" applyFont="1" applyFill="1" applyBorder="1" applyAlignment="1" applyProtection="1">
      <alignment horizontal="center" vertical="center"/>
      <protection/>
    </xf>
    <xf numFmtId="9" fontId="5" fillId="13" borderId="11" xfId="0" applyNumberFormat="1" applyFont="1" applyFill="1" applyBorder="1" applyAlignment="1" applyProtection="1">
      <alignment horizontal="center" vertical="center"/>
      <protection/>
    </xf>
    <xf numFmtId="0" fontId="6" fillId="13" borderId="11" xfId="0" applyFont="1" applyFill="1" applyBorder="1" applyAlignment="1" applyProtection="1">
      <alignment horizontal="center" vertical="center"/>
      <protection locked="0"/>
    </xf>
    <xf numFmtId="9" fontId="5" fillId="13" borderId="11" xfId="110" applyFont="1" applyFill="1" applyBorder="1" applyAlignment="1" applyProtection="1">
      <alignment horizontal="center" vertical="center" wrapText="1"/>
      <protection locked="0"/>
    </xf>
    <xf numFmtId="0" fontId="5" fillId="13" borderId="11" xfId="0" applyNumberFormat="1" applyFont="1" applyFill="1" applyBorder="1" applyAlignment="1" applyProtection="1">
      <alignment horizontal="justify" vertical="center" wrapText="1"/>
      <protection locked="0"/>
    </xf>
    <xf numFmtId="0" fontId="5" fillId="13" borderId="11" xfId="0" applyNumberFormat="1" applyFont="1" applyFill="1" applyBorder="1" applyAlignment="1" applyProtection="1">
      <alignment horizontal="center" vertical="center" wrapText="1"/>
      <protection locked="0"/>
    </xf>
    <xf numFmtId="0" fontId="9" fillId="36" borderId="11" xfId="0" applyFont="1" applyFill="1" applyBorder="1" applyAlignment="1" applyProtection="1">
      <alignment horizontal="center" vertical="center" wrapText="1"/>
      <protection/>
    </xf>
    <xf numFmtId="0" fontId="9" fillId="37" borderId="11" xfId="0" applyFont="1" applyFill="1" applyBorder="1" applyAlignment="1" applyProtection="1">
      <alignment horizontal="center" vertical="center" wrapText="1"/>
      <protection/>
    </xf>
    <xf numFmtId="0" fontId="5" fillId="38" borderId="11" xfId="0" applyFont="1" applyFill="1" applyBorder="1" applyAlignment="1" applyProtection="1">
      <alignment horizontal="center" vertical="center" wrapText="1"/>
      <protection/>
    </xf>
    <xf numFmtId="0" fontId="9" fillId="38" borderId="11" xfId="0" applyFont="1" applyFill="1" applyBorder="1" applyAlignment="1" applyProtection="1">
      <alignment horizontal="center" vertical="center" wrapText="1"/>
      <protection/>
    </xf>
    <xf numFmtId="9" fontId="5" fillId="38" borderId="11" xfId="0" applyNumberFormat="1"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protection locked="0"/>
    </xf>
    <xf numFmtId="9" fontId="5" fillId="38" borderId="11" xfId="110" applyFont="1" applyFill="1" applyBorder="1" applyAlignment="1" applyProtection="1">
      <alignment horizontal="center" vertical="center" wrapText="1"/>
      <protection locked="0"/>
    </xf>
    <xf numFmtId="9" fontId="5" fillId="38" borderId="11" xfId="110" applyNumberFormat="1" applyFont="1" applyFill="1" applyBorder="1" applyAlignment="1" applyProtection="1">
      <alignment horizontal="center" vertical="center" wrapText="1"/>
      <protection locked="0"/>
    </xf>
    <xf numFmtId="0" fontId="5" fillId="39" borderId="11" xfId="0" applyFont="1" applyFill="1" applyBorder="1" applyAlignment="1" applyProtection="1">
      <alignment horizontal="center" vertical="center" wrapText="1"/>
      <protection/>
    </xf>
    <xf numFmtId="0" fontId="9" fillId="39" borderId="11" xfId="0" applyFont="1" applyFill="1" applyBorder="1" applyAlignment="1" applyProtection="1">
      <alignment horizontal="center" vertical="center" wrapText="1"/>
      <protection/>
    </xf>
    <xf numFmtId="0" fontId="5" fillId="39" borderId="11" xfId="0" applyFont="1" applyFill="1" applyBorder="1" applyAlignment="1" applyProtection="1">
      <alignment horizontal="center" vertical="center"/>
      <protection/>
    </xf>
    <xf numFmtId="9" fontId="5" fillId="39" borderId="11" xfId="0" applyNumberFormat="1" applyFont="1" applyFill="1" applyBorder="1" applyAlignment="1" applyProtection="1">
      <alignment horizontal="center" vertical="center" wrapText="1"/>
      <protection/>
    </xf>
    <xf numFmtId="0" fontId="6" fillId="39" borderId="11" xfId="0" applyFont="1" applyFill="1" applyBorder="1" applyAlignment="1" applyProtection="1">
      <alignment horizontal="center" vertical="center"/>
      <protection locked="0"/>
    </xf>
    <xf numFmtId="9" fontId="5" fillId="39" borderId="11" xfId="110" applyFont="1" applyFill="1" applyBorder="1" applyAlignment="1" applyProtection="1">
      <alignment horizontal="center" vertical="center" wrapText="1"/>
      <protection locked="0"/>
    </xf>
    <xf numFmtId="9" fontId="5" fillId="39" borderId="11" xfId="110" applyNumberFormat="1" applyFont="1" applyFill="1" applyBorder="1" applyAlignment="1" applyProtection="1">
      <alignment horizontal="center" vertical="center" wrapText="1"/>
      <protection locked="0"/>
    </xf>
    <xf numFmtId="0" fontId="6" fillId="39" borderId="11" xfId="0" applyFont="1" applyFill="1" applyBorder="1" applyAlignment="1" applyProtection="1">
      <alignment horizontal="justify" vertical="center" wrapText="1"/>
      <protection locked="0"/>
    </xf>
    <xf numFmtId="0" fontId="6" fillId="39" borderId="11" xfId="0" applyFont="1" applyFill="1" applyBorder="1" applyAlignment="1" applyProtection="1">
      <alignment horizontal="center" vertical="center" wrapText="1"/>
      <protection locked="0"/>
    </xf>
    <xf numFmtId="0" fontId="5" fillId="8" borderId="11" xfId="0" applyFont="1" applyFill="1" applyBorder="1" applyAlignment="1" applyProtection="1">
      <alignment horizontal="center" vertical="center" wrapText="1"/>
      <protection/>
    </xf>
    <xf numFmtId="0" fontId="9" fillId="8" borderId="11" xfId="0" applyFont="1" applyFill="1" applyBorder="1" applyAlignment="1" applyProtection="1">
      <alignment horizontal="center" vertical="center" wrapText="1"/>
      <protection/>
    </xf>
    <xf numFmtId="0" fontId="5" fillId="8" borderId="11" xfId="0" applyFont="1" applyFill="1" applyBorder="1" applyAlignment="1" applyProtection="1">
      <alignment horizontal="center" vertical="center"/>
      <protection/>
    </xf>
    <xf numFmtId="9" fontId="5" fillId="8" borderId="11" xfId="0" applyNumberFormat="1" applyFont="1" applyFill="1" applyBorder="1" applyAlignment="1" applyProtection="1">
      <alignment horizontal="center" vertical="center" wrapText="1"/>
      <protection/>
    </xf>
    <xf numFmtId="0" fontId="6" fillId="8" borderId="11" xfId="0" applyFont="1" applyFill="1" applyBorder="1" applyAlignment="1" applyProtection="1">
      <alignment horizontal="center" vertical="center"/>
      <protection locked="0"/>
    </xf>
    <xf numFmtId="9" fontId="5" fillId="8" borderId="11" xfId="110" applyFont="1" applyFill="1" applyBorder="1" applyAlignment="1" applyProtection="1">
      <alignment horizontal="center" vertical="center" wrapText="1"/>
      <protection locked="0"/>
    </xf>
    <xf numFmtId="0" fontId="5" fillId="40" borderId="11" xfId="0" applyFont="1" applyFill="1" applyBorder="1" applyAlignment="1" applyProtection="1">
      <alignment horizontal="center" vertical="center"/>
      <protection/>
    </xf>
    <xf numFmtId="0" fontId="5" fillId="8" borderId="11" xfId="0" applyFont="1" applyFill="1" applyBorder="1" applyAlignment="1" applyProtection="1">
      <alignment horizontal="center" vertical="center"/>
      <protection locked="0"/>
    </xf>
    <xf numFmtId="0" fontId="5" fillId="8" borderId="11" xfId="0" applyFont="1" applyFill="1" applyBorder="1" applyAlignment="1" applyProtection="1">
      <alignment horizontal="justify" vertical="center" wrapText="1"/>
      <protection locked="0"/>
    </xf>
    <xf numFmtId="0" fontId="5" fillId="8" borderId="11" xfId="0" applyFont="1" applyFill="1" applyBorder="1" applyAlignment="1" applyProtection="1">
      <alignment horizontal="center" vertical="center" wrapText="1"/>
      <protection locked="0"/>
    </xf>
    <xf numFmtId="9" fontId="5" fillId="4" borderId="11" xfId="110" applyNumberFormat="1" applyFont="1" applyFill="1" applyBorder="1" applyAlignment="1" applyProtection="1">
      <alignment horizontal="center" vertical="center" wrapText="1"/>
      <protection locked="0"/>
    </xf>
    <xf numFmtId="9" fontId="5" fillId="38" borderId="11" xfId="0" applyNumberFormat="1" applyFont="1" applyFill="1" applyBorder="1" applyAlignment="1" applyProtection="1">
      <alignment horizontal="center" vertical="center"/>
      <protection/>
    </xf>
    <xf numFmtId="0" fontId="5" fillId="38" borderId="11" xfId="99" applyFont="1" applyFill="1" applyBorder="1" applyAlignment="1" applyProtection="1">
      <alignment horizontal="center" vertical="center" wrapText="1"/>
      <protection/>
    </xf>
    <xf numFmtId="49" fontId="9" fillId="34" borderId="11" xfId="0" applyNumberFormat="1" applyFont="1" applyFill="1" applyBorder="1" applyAlignment="1" applyProtection="1">
      <alignment horizontal="center" vertical="center" wrapText="1"/>
      <protection/>
    </xf>
    <xf numFmtId="9" fontId="5" fillId="34" borderId="11" xfId="110" applyNumberFormat="1" applyFont="1" applyFill="1" applyBorder="1" applyAlignment="1" applyProtection="1">
      <alignment horizontal="center" vertical="center" wrapText="1"/>
      <protection locked="0"/>
    </xf>
    <xf numFmtId="0" fontId="5" fillId="9" borderId="11" xfId="0" applyFont="1" applyFill="1" applyBorder="1" applyAlignment="1" applyProtection="1">
      <alignment horizontal="center" vertical="center"/>
      <protection/>
    </xf>
    <xf numFmtId="0" fontId="6" fillId="12" borderId="11" xfId="0" applyFont="1" applyFill="1" applyBorder="1" applyAlignment="1" applyProtection="1">
      <alignment horizontal="center" vertical="center"/>
      <protection locked="0"/>
    </xf>
    <xf numFmtId="9" fontId="5" fillId="12" borderId="11" xfId="110" applyFont="1" applyFill="1" applyBorder="1" applyAlignment="1" applyProtection="1">
      <alignment horizontal="center" vertical="center" wrapText="1"/>
      <protection locked="0"/>
    </xf>
    <xf numFmtId="9" fontId="5" fillId="12" borderId="11" xfId="110" applyNumberFormat="1"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xf>
    <xf numFmtId="0" fontId="9" fillId="7" borderId="11" xfId="0" applyFont="1" applyFill="1" applyBorder="1" applyAlignment="1" applyProtection="1">
      <alignment horizontal="center" vertical="center" wrapText="1"/>
      <protection/>
    </xf>
    <xf numFmtId="0" fontId="5" fillId="7" borderId="11" xfId="0" applyFont="1" applyFill="1" applyBorder="1" applyAlignment="1" applyProtection="1">
      <alignment horizontal="center" vertical="center"/>
      <protection/>
    </xf>
    <xf numFmtId="9" fontId="5" fillId="7" borderId="11" xfId="0" applyNumberFormat="1" applyFont="1" applyFill="1" applyBorder="1" applyAlignment="1" applyProtection="1">
      <alignment horizontal="center" vertical="center"/>
      <protection/>
    </xf>
    <xf numFmtId="0" fontId="6" fillId="7" borderId="11" xfId="0" applyFont="1" applyFill="1" applyBorder="1" applyAlignment="1" applyProtection="1">
      <alignment horizontal="center" vertical="center"/>
      <protection locked="0"/>
    </xf>
    <xf numFmtId="9" fontId="5" fillId="7" borderId="11" xfId="110" applyFont="1" applyFill="1" applyBorder="1" applyAlignment="1" applyProtection="1">
      <alignment horizontal="center" vertical="center" wrapText="1"/>
      <protection locked="0"/>
    </xf>
    <xf numFmtId="9" fontId="5" fillId="7" borderId="11" xfId="110" applyNumberFormat="1"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justify" vertical="center" wrapText="1"/>
      <protection locked="0"/>
    </xf>
    <xf numFmtId="0" fontId="5" fillId="41" borderId="11" xfId="0" applyFont="1" applyFill="1" applyBorder="1" applyAlignment="1" applyProtection="1">
      <alignment horizontal="center" vertical="center" wrapText="1"/>
      <protection/>
    </xf>
    <xf numFmtId="0" fontId="9" fillId="41"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center" vertical="center"/>
      <protection/>
    </xf>
    <xf numFmtId="9" fontId="5" fillId="41" borderId="11" xfId="0" applyNumberFormat="1"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protection locked="0"/>
    </xf>
    <xf numFmtId="9" fontId="5" fillId="41" borderId="11" xfId="110" applyFont="1" applyFill="1" applyBorder="1" applyAlignment="1" applyProtection="1">
      <alignment horizontal="center" vertical="center" wrapText="1"/>
      <protection locked="0"/>
    </xf>
    <xf numFmtId="0" fontId="5" fillId="12" borderId="11" xfId="90" applyFont="1" applyFill="1" applyBorder="1" applyAlignment="1" applyProtection="1">
      <alignment horizontal="left" vertical="center" wrapText="1"/>
      <protection locked="0"/>
    </xf>
    <xf numFmtId="0" fontId="5" fillId="12" borderId="11" xfId="90" applyFont="1" applyFill="1" applyBorder="1" applyAlignment="1" applyProtection="1">
      <alignment horizontal="justify" vertical="center" wrapText="1"/>
      <protection locked="0"/>
    </xf>
    <xf numFmtId="0" fontId="5" fillId="12" borderId="11" xfId="90" applyFont="1" applyFill="1" applyBorder="1" applyAlignment="1" applyProtection="1">
      <alignment horizontal="center" vertical="center" wrapText="1"/>
      <protection locked="0"/>
    </xf>
    <xf numFmtId="0" fontId="5" fillId="12" borderId="11" xfId="90" applyNumberFormat="1" applyFont="1" applyFill="1" applyBorder="1" applyAlignment="1" applyProtection="1">
      <alignment horizontal="justify" vertical="center" wrapText="1"/>
      <protection locked="0"/>
    </xf>
    <xf numFmtId="0" fontId="5" fillId="42" borderId="11" xfId="0" applyFont="1" applyFill="1" applyBorder="1" applyAlignment="1" applyProtection="1">
      <alignment horizontal="center" vertical="center" wrapText="1"/>
      <protection/>
    </xf>
    <xf numFmtId="0" fontId="9" fillId="42" borderId="11" xfId="0" applyFont="1" applyFill="1" applyBorder="1" applyAlignment="1" applyProtection="1">
      <alignment horizontal="center" vertical="center" wrapText="1"/>
      <protection/>
    </xf>
    <xf numFmtId="0" fontId="5" fillId="42" borderId="11" xfId="0" applyFont="1" applyFill="1" applyBorder="1" applyAlignment="1" applyProtection="1">
      <alignment horizontal="center" vertical="center"/>
      <protection/>
    </xf>
    <xf numFmtId="9" fontId="5" fillId="42" borderId="11" xfId="0" applyNumberFormat="1" applyFont="1" applyFill="1" applyBorder="1" applyAlignment="1" applyProtection="1">
      <alignment horizontal="center" vertical="center"/>
      <protection/>
    </xf>
    <xf numFmtId="0" fontId="6" fillId="42" borderId="11" xfId="0" applyFont="1" applyFill="1" applyBorder="1" applyAlignment="1" applyProtection="1">
      <alignment horizontal="center" vertical="center"/>
      <protection locked="0"/>
    </xf>
    <xf numFmtId="9" fontId="5" fillId="42" borderId="11" xfId="110" applyFont="1" applyFill="1" applyBorder="1" applyAlignment="1" applyProtection="1">
      <alignment horizontal="center" vertical="center" wrapText="1"/>
      <protection locked="0"/>
    </xf>
    <xf numFmtId="9" fontId="5" fillId="42" borderId="11" xfId="110" applyNumberFormat="1" applyFont="1" applyFill="1" applyBorder="1" applyAlignment="1" applyProtection="1">
      <alignment horizontal="center" vertical="center" wrapText="1"/>
      <protection locked="0"/>
    </xf>
    <xf numFmtId="0" fontId="5" fillId="42" borderId="11" xfId="0" applyFont="1" applyFill="1" applyBorder="1" applyAlignment="1" applyProtection="1">
      <alignment horizontal="justify" vertical="center" wrapText="1"/>
      <protection locked="0"/>
    </xf>
    <xf numFmtId="0" fontId="5" fillId="42" borderId="11" xfId="0" applyFont="1" applyFill="1" applyBorder="1" applyAlignment="1" applyProtection="1">
      <alignment horizontal="center" vertical="center" wrapText="1"/>
      <protection locked="0"/>
    </xf>
    <xf numFmtId="9" fontId="6" fillId="13" borderId="11" xfId="0" applyNumberFormat="1" applyFont="1" applyFill="1" applyBorder="1" applyAlignment="1" applyProtection="1">
      <alignment horizontal="center" vertical="center"/>
      <protection locked="0"/>
    </xf>
    <xf numFmtId="0" fontId="5" fillId="43" borderId="11" xfId="0" applyFont="1" applyFill="1" applyBorder="1" applyAlignment="1" applyProtection="1">
      <alignment horizontal="center" vertical="center" wrapText="1"/>
      <protection/>
    </xf>
    <xf numFmtId="0" fontId="9" fillId="43" borderId="11" xfId="0" applyFont="1" applyFill="1" applyBorder="1" applyAlignment="1" applyProtection="1">
      <alignment horizontal="center" vertical="center" wrapText="1"/>
      <protection/>
    </xf>
    <xf numFmtId="9" fontId="5" fillId="43" borderId="11" xfId="0" applyNumberFormat="1" applyFont="1" applyFill="1" applyBorder="1" applyAlignment="1" applyProtection="1">
      <alignment horizontal="center" vertical="center"/>
      <protection/>
    </xf>
    <xf numFmtId="0" fontId="6" fillId="43" borderId="11" xfId="0" applyFont="1" applyFill="1" applyBorder="1" applyAlignment="1" applyProtection="1">
      <alignment horizontal="center" vertical="center"/>
      <protection locked="0"/>
    </xf>
    <xf numFmtId="9" fontId="5" fillId="43" borderId="11" xfId="110" applyFont="1" applyFill="1" applyBorder="1" applyAlignment="1" applyProtection="1">
      <alignment horizontal="center" vertical="center" wrapText="1"/>
      <protection locked="0"/>
    </xf>
    <xf numFmtId="9" fontId="6" fillId="43" borderId="11" xfId="0" applyNumberFormat="1" applyFont="1" applyFill="1" applyBorder="1" applyAlignment="1" applyProtection="1">
      <alignment horizontal="center" vertical="center"/>
      <protection locked="0"/>
    </xf>
    <xf numFmtId="0" fontId="5" fillId="43" borderId="11" xfId="0" applyFont="1" applyFill="1" applyBorder="1" applyAlignment="1" applyProtection="1">
      <alignment horizontal="center" vertical="center"/>
      <protection/>
    </xf>
    <xf numFmtId="0" fontId="5" fillId="37" borderId="11" xfId="0" applyFont="1" applyFill="1" applyBorder="1" applyAlignment="1" applyProtection="1">
      <alignment horizontal="center" vertical="center" wrapText="1"/>
      <protection/>
    </xf>
    <xf numFmtId="0" fontId="5" fillId="37" borderId="11" xfId="0" applyFont="1" applyFill="1" applyBorder="1" applyAlignment="1" applyProtection="1">
      <alignment horizontal="center" vertical="center"/>
      <protection/>
    </xf>
    <xf numFmtId="9" fontId="5" fillId="37" borderId="11" xfId="0" applyNumberFormat="1" applyFont="1" applyFill="1" applyBorder="1" applyAlignment="1" applyProtection="1">
      <alignment horizontal="center" vertical="center"/>
      <protection/>
    </xf>
    <xf numFmtId="0" fontId="6" fillId="37" borderId="11" xfId="0" applyFont="1" applyFill="1" applyBorder="1" applyAlignment="1" applyProtection="1">
      <alignment horizontal="center" vertical="center"/>
      <protection locked="0"/>
    </xf>
    <xf numFmtId="9" fontId="5" fillId="37" borderId="11" xfId="110" applyFont="1" applyFill="1" applyBorder="1" applyAlignment="1" applyProtection="1">
      <alignment horizontal="center" vertical="center" wrapText="1"/>
      <protection locked="0"/>
    </xf>
    <xf numFmtId="9" fontId="6" fillId="37" borderId="11" xfId="0" applyNumberFormat="1" applyFont="1" applyFill="1" applyBorder="1" applyAlignment="1" applyProtection="1">
      <alignment horizontal="center" vertical="center"/>
      <protection locked="0"/>
    </xf>
    <xf numFmtId="0" fontId="5" fillId="37" borderId="11" xfId="0" applyFont="1" applyFill="1" applyBorder="1" applyAlignment="1" applyProtection="1">
      <alignment horizontal="justify" vertical="center" wrapText="1"/>
      <protection locked="0"/>
    </xf>
    <xf numFmtId="0" fontId="5" fillId="37" borderId="11" xfId="90" applyFont="1" applyFill="1" applyBorder="1" applyAlignment="1" applyProtection="1">
      <alignment horizontal="center" vertical="center" wrapText="1"/>
      <protection locked="0"/>
    </xf>
    <xf numFmtId="0" fontId="5" fillId="44" borderId="11" xfId="0" applyFont="1" applyFill="1" applyBorder="1" applyAlignment="1" applyProtection="1">
      <alignment horizontal="center" vertical="center" wrapText="1"/>
      <protection/>
    </xf>
    <xf numFmtId="0" fontId="5" fillId="44" borderId="11" xfId="0" applyFont="1" applyFill="1" applyBorder="1" applyAlignment="1" applyProtection="1">
      <alignment horizontal="center" vertical="center"/>
      <protection/>
    </xf>
    <xf numFmtId="9" fontId="5" fillId="44" borderId="11" xfId="0" applyNumberFormat="1"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protection locked="0"/>
    </xf>
    <xf numFmtId="9" fontId="5" fillId="44" borderId="11" xfId="110" applyFont="1" applyFill="1" applyBorder="1" applyAlignment="1" applyProtection="1">
      <alignment horizontal="center" vertical="center" wrapText="1"/>
      <protection locked="0"/>
    </xf>
    <xf numFmtId="9" fontId="6" fillId="44" borderId="11" xfId="0" applyNumberFormat="1" applyFont="1" applyFill="1" applyBorder="1" applyAlignment="1" applyProtection="1">
      <alignment horizontal="center" vertical="center"/>
      <protection locked="0"/>
    </xf>
    <xf numFmtId="0" fontId="5" fillId="44" borderId="11" xfId="90" applyFont="1" applyFill="1" applyBorder="1" applyAlignment="1" applyProtection="1">
      <alignment horizontal="justify" vertical="center"/>
      <protection locked="0"/>
    </xf>
    <xf numFmtId="0" fontId="5" fillId="44" borderId="11" xfId="90" applyFont="1" applyFill="1" applyBorder="1" applyAlignment="1" applyProtection="1">
      <alignment horizontal="center" vertical="center" wrapText="1"/>
      <protection locked="0"/>
    </xf>
    <xf numFmtId="0" fontId="9" fillId="44" borderId="11" xfId="0" applyFont="1" applyFill="1" applyBorder="1" applyAlignment="1" applyProtection="1">
      <alignment horizontal="center" vertical="center" wrapText="1"/>
      <protection/>
    </xf>
    <xf numFmtId="0" fontId="5" fillId="41" borderId="11" xfId="0" applyFont="1" applyFill="1" applyBorder="1" applyAlignment="1" applyProtection="1">
      <alignment horizontal="justify" vertical="center" wrapText="1"/>
      <protection/>
    </xf>
    <xf numFmtId="9" fontId="6" fillId="41" borderId="11" xfId="0" applyNumberFormat="1" applyFont="1" applyFill="1" applyBorder="1" applyAlignment="1" applyProtection="1">
      <alignment horizontal="center" vertical="center"/>
      <protection locked="0"/>
    </xf>
    <xf numFmtId="9" fontId="5" fillId="41" borderId="11" xfId="0" applyNumberFormat="1" applyFont="1" applyFill="1" applyBorder="1" applyAlignment="1" applyProtection="1">
      <alignment horizontal="center" vertical="center" wrapText="1"/>
      <protection/>
    </xf>
    <xf numFmtId="0" fontId="5" fillId="41" borderId="11" xfId="90" applyFont="1" applyFill="1" applyBorder="1" applyAlignment="1" applyProtection="1">
      <alignment horizontal="justify" vertical="center" wrapText="1"/>
      <protection locked="0"/>
    </xf>
    <xf numFmtId="0" fontId="5" fillId="41" borderId="11" xfId="90" applyFont="1" applyFill="1" applyBorder="1" applyAlignment="1" applyProtection="1">
      <alignment horizontal="center" vertical="center" wrapText="1"/>
      <protection locked="0"/>
    </xf>
    <xf numFmtId="0" fontId="5" fillId="41" borderId="11" xfId="90" applyFont="1" applyFill="1" applyBorder="1" applyAlignment="1" applyProtection="1">
      <alignment horizontal="justify" vertical="center"/>
      <protection locked="0"/>
    </xf>
    <xf numFmtId="9" fontId="6" fillId="9" borderId="11" xfId="0" applyNumberFormat="1" applyFont="1" applyFill="1" applyBorder="1" applyAlignment="1" applyProtection="1">
      <alignment horizontal="center" vertical="center"/>
      <protection locked="0"/>
    </xf>
    <xf numFmtId="0" fontId="5" fillId="9" borderId="11" xfId="90" applyNumberFormat="1" applyFont="1" applyFill="1" applyBorder="1" applyAlignment="1" applyProtection="1">
      <alignment horizontal="justify" vertical="center"/>
      <protection locked="0"/>
    </xf>
    <xf numFmtId="9" fontId="5" fillId="34" borderId="11" xfId="0" applyNumberFormat="1" applyFont="1" applyFill="1" applyBorder="1" applyAlignment="1" applyProtection="1">
      <alignment horizontal="center" vertical="center" wrapText="1"/>
      <protection/>
    </xf>
    <xf numFmtId="0" fontId="47" fillId="0" borderId="0" xfId="0" applyFont="1" applyAlignment="1" applyProtection="1">
      <alignment/>
      <protection/>
    </xf>
    <xf numFmtId="3" fontId="9" fillId="32" borderId="11" xfId="0" applyNumberFormat="1" applyFont="1" applyFill="1" applyBorder="1" applyAlignment="1" applyProtection="1">
      <alignment horizontal="center" vertical="center" wrapText="1"/>
      <protection/>
    </xf>
    <xf numFmtId="9" fontId="9" fillId="32" borderId="11" xfId="110" applyFont="1" applyFill="1" applyBorder="1" applyAlignment="1" applyProtection="1">
      <alignment horizontal="center" vertical="center" wrapText="1"/>
      <protection/>
    </xf>
    <xf numFmtId="0" fontId="5" fillId="0" borderId="0" xfId="0" applyFont="1" applyAlignment="1" applyProtection="1">
      <alignment/>
      <protection/>
    </xf>
    <xf numFmtId="0" fontId="6" fillId="44" borderId="11" xfId="0" applyFont="1" applyFill="1" applyBorder="1" applyAlignment="1" applyProtection="1">
      <alignment horizontal="center" vertical="center"/>
      <protection/>
    </xf>
    <xf numFmtId="0" fontId="6" fillId="44" borderId="11" xfId="0" applyFont="1" applyFill="1" applyBorder="1" applyAlignment="1" applyProtection="1">
      <alignment horizontal="center" vertical="center" wrapText="1"/>
      <protection/>
    </xf>
    <xf numFmtId="0" fontId="6" fillId="41" borderId="11" xfId="0" applyFont="1" applyFill="1" applyBorder="1" applyAlignment="1" applyProtection="1">
      <alignment horizontal="center" vertical="center"/>
      <protection/>
    </xf>
    <xf numFmtId="0" fontId="6" fillId="41" borderId="11" xfId="0" applyFont="1" applyFill="1" applyBorder="1" applyAlignment="1" applyProtection="1">
      <alignment horizontal="center" vertical="center" wrapText="1"/>
      <protection/>
    </xf>
    <xf numFmtId="0" fontId="48" fillId="0" borderId="0" xfId="0" applyFont="1"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xf>
    <xf numFmtId="0" fontId="47" fillId="0" borderId="0" xfId="0" applyFont="1" applyBorder="1" applyAlignment="1" applyProtection="1">
      <alignment/>
      <protection/>
    </xf>
    <xf numFmtId="0" fontId="11" fillId="0" borderId="0" xfId="0" applyFont="1" applyAlignment="1" applyProtection="1">
      <alignment/>
      <protection/>
    </xf>
    <xf numFmtId="0" fontId="9" fillId="0" borderId="0" xfId="0" applyFont="1" applyAlignment="1" applyProtection="1">
      <alignment/>
      <protection/>
    </xf>
    <xf numFmtId="0" fontId="8" fillId="45" borderId="0" xfId="0" applyFont="1" applyFill="1" applyAlignment="1" applyProtection="1">
      <alignment/>
      <protection/>
    </xf>
    <xf numFmtId="0" fontId="47" fillId="45" borderId="0" xfId="0" applyFont="1" applyFill="1" applyAlignment="1" applyProtection="1">
      <alignment/>
      <protection/>
    </xf>
    <xf numFmtId="0" fontId="9" fillId="10" borderId="11" xfId="0" applyFont="1" applyFill="1" applyBorder="1" applyAlignment="1" applyProtection="1">
      <alignment horizontal="center" vertical="center" wrapText="1"/>
      <protection locked="0"/>
    </xf>
    <xf numFmtId="0" fontId="5" fillId="37" borderId="11" xfId="0" applyFont="1" applyFill="1" applyBorder="1" applyAlignment="1" applyProtection="1">
      <alignment horizontal="center" vertical="center" wrapText="1"/>
      <protection locked="0"/>
    </xf>
    <xf numFmtId="0" fontId="5" fillId="39" borderId="11" xfId="0" applyFont="1" applyFill="1" applyBorder="1" applyAlignment="1" applyProtection="1">
      <alignment horizontal="justify" vertical="center" wrapText="1"/>
      <protection locked="0"/>
    </xf>
    <xf numFmtId="0" fontId="5" fillId="42" borderId="11" xfId="90" applyFont="1" applyFill="1" applyBorder="1" applyAlignment="1" applyProtection="1">
      <alignment horizontal="justify" vertical="center" wrapText="1"/>
      <protection locked="0"/>
    </xf>
    <xf numFmtId="0" fontId="5" fillId="13" borderId="11" xfId="90" applyNumberFormat="1" applyFont="1" applyFill="1" applyBorder="1" applyAlignment="1" applyProtection="1">
      <alignment horizontal="justify" vertical="center" wrapText="1"/>
      <protection locked="0"/>
    </xf>
    <xf numFmtId="0" fontId="6" fillId="43" borderId="11" xfId="0" applyFont="1" applyFill="1" applyBorder="1" applyAlignment="1" applyProtection="1">
      <alignment horizontal="justify" vertical="center"/>
      <protection locked="0"/>
    </xf>
    <xf numFmtId="0" fontId="5" fillId="38" borderId="11" xfId="90" applyFont="1" applyFill="1" applyBorder="1" applyAlignment="1" applyProtection="1">
      <alignment horizontal="justify" vertical="center" wrapText="1"/>
      <protection locked="0"/>
    </xf>
    <xf numFmtId="0" fontId="5" fillId="44" borderId="11" xfId="90" applyFont="1" applyFill="1" applyBorder="1" applyAlignment="1" applyProtection="1">
      <alignment horizontal="justify" vertical="center" wrapText="1"/>
      <protection locked="0"/>
    </xf>
    <xf numFmtId="0" fontId="5" fillId="9" borderId="11" xfId="90" applyNumberFormat="1" applyFont="1" applyFill="1" applyBorder="1" applyAlignment="1" applyProtection="1">
      <alignment horizontal="justify" vertical="center" wrapText="1"/>
      <protection locked="0"/>
    </xf>
    <xf numFmtId="0" fontId="5" fillId="12" borderId="11" xfId="0" applyFont="1" applyFill="1" applyBorder="1" applyAlignment="1" applyProtection="1">
      <alignment horizontal="center" vertical="center" wrapText="1"/>
      <protection/>
    </xf>
    <xf numFmtId="49" fontId="5" fillId="12" borderId="11" xfId="0" applyNumberFormat="1" applyFont="1" applyFill="1" applyBorder="1" applyAlignment="1" applyProtection="1">
      <alignment horizontal="center" vertical="center"/>
      <protection/>
    </xf>
    <xf numFmtId="0" fontId="9" fillId="12" borderId="11" xfId="0" applyFont="1" applyFill="1" applyBorder="1" applyAlignment="1" applyProtection="1">
      <alignment horizontal="center" vertical="center" wrapText="1"/>
      <protection/>
    </xf>
    <xf numFmtId="0" fontId="5" fillId="12" borderId="11" xfId="0" applyFont="1" applyFill="1" applyBorder="1" applyAlignment="1" applyProtection="1">
      <alignment horizontal="center" vertical="center"/>
      <protection/>
    </xf>
    <xf numFmtId="9" fontId="5" fillId="12" borderId="11" xfId="0" applyNumberFormat="1" applyFont="1" applyFill="1" applyBorder="1" applyAlignment="1" applyProtection="1">
      <alignment horizontal="center" vertical="center"/>
      <protection/>
    </xf>
    <xf numFmtId="0" fontId="5" fillId="34" borderId="11" xfId="0" applyNumberFormat="1" applyFont="1" applyFill="1" applyBorder="1" applyAlignment="1" applyProtection="1">
      <alignment horizontal="justify" vertical="center" wrapText="1"/>
      <protection locked="0"/>
    </xf>
    <xf numFmtId="9" fontId="47" fillId="0" borderId="0" xfId="0" applyNumberFormat="1" applyFont="1" applyAlignment="1" applyProtection="1">
      <alignment/>
      <protection/>
    </xf>
    <xf numFmtId="0" fontId="5" fillId="4" borderId="12" xfId="0" applyFont="1" applyFill="1" applyBorder="1" applyAlignment="1" applyProtection="1">
      <alignment horizontal="center" vertical="center" wrapText="1"/>
      <protection/>
    </xf>
    <xf numFmtId="0" fontId="9" fillId="4" borderId="12" xfId="0" applyFont="1" applyFill="1" applyBorder="1" applyAlignment="1" applyProtection="1">
      <alignment horizontal="center" vertical="center" wrapText="1"/>
      <protection/>
    </xf>
    <xf numFmtId="9" fontId="5" fillId="4" borderId="12" xfId="0" applyNumberFormat="1" applyFont="1" applyFill="1" applyBorder="1" applyAlignment="1" applyProtection="1">
      <alignment horizontal="center" vertical="center" wrapText="1"/>
      <protection/>
    </xf>
    <xf numFmtId="0" fontId="6" fillId="4" borderId="12" xfId="0" applyFont="1" applyFill="1" applyBorder="1" applyAlignment="1" applyProtection="1">
      <alignment horizontal="center" vertical="center"/>
      <protection locked="0"/>
    </xf>
    <xf numFmtId="9" fontId="5" fillId="4" borderId="12" xfId="110" applyFont="1" applyFill="1" applyBorder="1" applyAlignment="1" applyProtection="1">
      <alignment horizontal="center" vertical="center" wrapText="1"/>
      <protection locked="0"/>
    </xf>
    <xf numFmtId="9" fontId="5" fillId="4" borderId="12" xfId="110" applyNumberFormat="1" applyFont="1" applyFill="1" applyBorder="1" applyAlignment="1" applyProtection="1">
      <alignment horizontal="center" vertical="center" wrapText="1"/>
      <protection locked="0"/>
    </xf>
    <xf numFmtId="0" fontId="9" fillId="10" borderId="12"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locked="0"/>
    </xf>
    <xf numFmtId="0" fontId="5" fillId="4" borderId="12" xfId="0" applyNumberFormat="1" applyFont="1" applyFill="1" applyBorder="1" applyAlignment="1" applyProtection="1">
      <alignment horizontal="justify" vertical="center" wrapText="1"/>
      <protection locked="0"/>
    </xf>
    <xf numFmtId="0" fontId="5" fillId="4" borderId="12" xfId="99" applyFont="1" applyFill="1" applyBorder="1" applyAlignment="1" applyProtection="1">
      <alignment horizontal="center" vertical="center" wrapText="1"/>
      <protection/>
    </xf>
    <xf numFmtId="0" fontId="5" fillId="4" borderId="12" xfId="0" applyNumberFormat="1" applyFont="1" applyFill="1" applyBorder="1" applyAlignment="1" applyProtection="1">
      <alignment horizontal="center" vertical="center" wrapText="1"/>
      <protection locked="0"/>
    </xf>
    <xf numFmtId="10" fontId="47" fillId="0" borderId="0" xfId="0" applyNumberFormat="1" applyFont="1" applyAlignment="1" applyProtection="1">
      <alignment/>
      <protection/>
    </xf>
    <xf numFmtId="0" fontId="6" fillId="43" borderId="11" xfId="0" applyFont="1" applyFill="1" applyBorder="1" applyAlignment="1" applyProtection="1">
      <alignment horizontal="center" vertical="center" wrapText="1"/>
      <protection locked="0"/>
    </xf>
    <xf numFmtId="0" fontId="5" fillId="38" borderId="11" xfId="91" applyFont="1" applyFill="1" applyBorder="1" applyAlignment="1" applyProtection="1">
      <alignment horizontal="justify" vertical="center"/>
      <protection locked="0"/>
    </xf>
    <xf numFmtId="0" fontId="5" fillId="38" borderId="11" xfId="91" applyNumberFormat="1" applyFont="1" applyFill="1" applyBorder="1" applyAlignment="1" applyProtection="1">
      <alignment horizontal="center" vertical="center" wrapText="1"/>
      <protection locked="0"/>
    </xf>
    <xf numFmtId="0" fontId="5" fillId="13" borderId="11" xfId="91" applyNumberFormat="1" applyFont="1" applyFill="1" applyBorder="1" applyAlignment="1" applyProtection="1">
      <alignment horizontal="justify" vertical="center"/>
      <protection locked="0"/>
    </xf>
    <xf numFmtId="0" fontId="5" fillId="4" borderId="12" xfId="0" applyFont="1" applyFill="1" applyBorder="1" applyAlignment="1" applyProtection="1">
      <alignment horizontal="center" vertical="center" wrapText="1"/>
      <protection locked="0"/>
    </xf>
    <xf numFmtId="0" fontId="5" fillId="4" borderId="13" xfId="0" applyFont="1" applyFill="1" applyBorder="1" applyAlignment="1" applyProtection="1">
      <alignment horizontal="center" vertical="center" wrapText="1"/>
      <protection locked="0"/>
    </xf>
    <xf numFmtId="0" fontId="5" fillId="4" borderId="12" xfId="0" applyFont="1" applyFill="1" applyBorder="1" applyAlignment="1" applyProtection="1">
      <alignment horizontal="center" vertical="center" wrapText="1"/>
      <protection/>
    </xf>
    <xf numFmtId="0" fontId="5" fillId="4" borderId="13" xfId="0" applyFont="1" applyFill="1" applyBorder="1" applyAlignment="1" applyProtection="1">
      <alignment horizontal="center" vertical="center" wrapText="1"/>
      <protection/>
    </xf>
    <xf numFmtId="0" fontId="6" fillId="4" borderId="12" xfId="0" applyFont="1" applyFill="1" applyBorder="1" applyAlignment="1" applyProtection="1">
      <alignment horizontal="center" vertical="center"/>
      <protection locked="0"/>
    </xf>
    <xf numFmtId="0" fontId="6" fillId="4" borderId="13" xfId="0" applyFont="1" applyFill="1" applyBorder="1" applyAlignment="1" applyProtection="1">
      <alignment horizontal="center" vertical="center"/>
      <protection locked="0"/>
    </xf>
    <xf numFmtId="9" fontId="5" fillId="4" borderId="12" xfId="110" applyFont="1" applyFill="1" applyBorder="1" applyAlignment="1" applyProtection="1">
      <alignment horizontal="center" vertical="center" wrapText="1"/>
      <protection locked="0"/>
    </xf>
    <xf numFmtId="9" fontId="5" fillId="4" borderId="13" xfId="110" applyFont="1" applyFill="1" applyBorder="1" applyAlignment="1" applyProtection="1">
      <alignment horizontal="center" vertical="center" wrapText="1"/>
      <protection locked="0"/>
    </xf>
    <xf numFmtId="9" fontId="5" fillId="4" borderId="12" xfId="0" applyNumberFormat="1" applyFont="1" applyFill="1" applyBorder="1" applyAlignment="1" applyProtection="1">
      <alignment horizontal="center" vertical="center" wrapText="1"/>
      <protection/>
    </xf>
    <xf numFmtId="9" fontId="5" fillId="4" borderId="13" xfId="0" applyNumberFormat="1" applyFont="1" applyFill="1" applyBorder="1" applyAlignment="1" applyProtection="1">
      <alignment horizontal="center" vertical="center" wrapText="1"/>
      <protection/>
    </xf>
    <xf numFmtId="0" fontId="5" fillId="4" borderId="12" xfId="0" applyNumberFormat="1" applyFont="1" applyFill="1" applyBorder="1" applyAlignment="1" applyProtection="1">
      <alignment horizontal="justify" vertical="center" wrapText="1"/>
      <protection locked="0"/>
    </xf>
    <xf numFmtId="0" fontId="5" fillId="4" borderId="13" xfId="0" applyNumberFormat="1" applyFont="1" applyFill="1" applyBorder="1" applyAlignment="1" applyProtection="1">
      <alignment horizontal="justify" vertical="center" wrapText="1"/>
      <protection locked="0"/>
    </xf>
    <xf numFmtId="0" fontId="9" fillId="37" borderId="11" xfId="0" applyFont="1" applyFill="1" applyBorder="1" applyAlignment="1" applyProtection="1">
      <alignment horizontal="center" vertical="center" wrapText="1"/>
      <protection/>
    </xf>
    <xf numFmtId="9" fontId="5" fillId="4" borderId="12" xfId="110" applyNumberFormat="1" applyFont="1" applyFill="1" applyBorder="1" applyAlignment="1" applyProtection="1">
      <alignment horizontal="center" vertical="center" wrapText="1"/>
      <protection locked="0"/>
    </xf>
    <xf numFmtId="9" fontId="5" fillId="4" borderId="13" xfId="110" applyNumberFormat="1" applyFont="1" applyFill="1" applyBorder="1" applyAlignment="1" applyProtection="1">
      <alignment horizontal="center" vertical="center" wrapText="1"/>
      <protection locked="0"/>
    </xf>
    <xf numFmtId="0" fontId="9" fillId="10" borderId="12" xfId="0" applyFont="1" applyFill="1" applyBorder="1" applyAlignment="1" applyProtection="1">
      <alignment horizontal="center" vertical="center" wrapText="1"/>
      <protection locked="0"/>
    </xf>
    <xf numFmtId="0" fontId="9" fillId="10" borderId="13"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xf>
    <xf numFmtId="0" fontId="9" fillId="4" borderId="13" xfId="0" applyFont="1" applyFill="1" applyBorder="1" applyAlignment="1" applyProtection="1">
      <alignment horizontal="center" vertical="center" wrapText="1"/>
      <protection/>
    </xf>
    <xf numFmtId="0" fontId="9" fillId="45" borderId="11" xfId="74" applyFont="1" applyFill="1" applyBorder="1" applyAlignment="1" applyProtection="1">
      <alignment horizontal="center" vertical="center"/>
      <protection/>
    </xf>
    <xf numFmtId="0" fontId="14" fillId="45" borderId="11" xfId="74" applyFont="1" applyFill="1" applyBorder="1" applyAlignment="1" applyProtection="1">
      <alignment horizontal="center" vertical="center"/>
      <protection/>
    </xf>
    <xf numFmtId="0" fontId="9" fillId="45" borderId="14" xfId="74" applyFont="1" applyFill="1" applyBorder="1" applyAlignment="1" applyProtection="1">
      <alignment horizontal="center" wrapText="1"/>
      <protection/>
    </xf>
    <xf numFmtId="0" fontId="9" fillId="45" borderId="15" xfId="74" applyFont="1" applyFill="1" applyBorder="1" applyAlignment="1" applyProtection="1">
      <alignment horizontal="center" wrapText="1"/>
      <protection/>
    </xf>
    <xf numFmtId="0" fontId="9" fillId="45" borderId="16" xfId="74" applyFont="1" applyFill="1" applyBorder="1" applyAlignment="1" applyProtection="1">
      <alignment horizontal="center" wrapText="1"/>
      <protection/>
    </xf>
    <xf numFmtId="0" fontId="9" fillId="45" borderId="17" xfId="74" applyFont="1" applyFill="1" applyBorder="1" applyAlignment="1" applyProtection="1">
      <alignment horizontal="center" wrapText="1"/>
      <protection/>
    </xf>
    <xf numFmtId="0" fontId="9" fillId="45" borderId="0" xfId="74" applyFont="1" applyFill="1" applyBorder="1" applyAlignment="1" applyProtection="1">
      <alignment horizontal="center" wrapText="1"/>
      <protection/>
    </xf>
    <xf numFmtId="0" fontId="9" fillId="45" borderId="18" xfId="74" applyFont="1" applyFill="1" applyBorder="1" applyAlignment="1" applyProtection="1">
      <alignment horizontal="center" wrapText="1"/>
      <protection/>
    </xf>
    <xf numFmtId="0" fontId="9" fillId="45" borderId="19" xfId="74" applyFont="1" applyFill="1" applyBorder="1" applyAlignment="1" applyProtection="1">
      <alignment horizontal="center" wrapText="1"/>
      <protection/>
    </xf>
    <xf numFmtId="0" fontId="9" fillId="45" borderId="20" xfId="74" applyFont="1" applyFill="1" applyBorder="1" applyAlignment="1" applyProtection="1">
      <alignment horizontal="center" wrapText="1"/>
      <protection/>
    </xf>
    <xf numFmtId="0" fontId="9" fillId="45" borderId="21" xfId="74" applyFont="1" applyFill="1" applyBorder="1" applyAlignment="1" applyProtection="1">
      <alignment horizontal="center" wrapText="1"/>
      <protection/>
    </xf>
    <xf numFmtId="0" fontId="9" fillId="45" borderId="22" xfId="74" applyFont="1" applyFill="1" applyBorder="1" applyAlignment="1" applyProtection="1">
      <alignment horizontal="center" vertical="center"/>
      <protection/>
    </xf>
    <xf numFmtId="0" fontId="9" fillId="45" borderId="23" xfId="74" applyFont="1" applyFill="1" applyBorder="1" applyAlignment="1" applyProtection="1">
      <alignment horizontal="center" vertical="center"/>
      <protection/>
    </xf>
    <xf numFmtId="0" fontId="9" fillId="45" borderId="24" xfId="74" applyFont="1" applyFill="1" applyBorder="1" applyAlignment="1" applyProtection="1">
      <alignment horizontal="center" vertical="center"/>
      <protection/>
    </xf>
    <xf numFmtId="0" fontId="9" fillId="37" borderId="22" xfId="0" applyFont="1" applyFill="1" applyBorder="1" applyAlignment="1" applyProtection="1">
      <alignment horizontal="center" vertical="center" wrapText="1"/>
      <protection/>
    </xf>
    <xf numFmtId="0" fontId="9" fillId="37" borderId="23" xfId="0" applyFont="1" applyFill="1" applyBorder="1" applyAlignment="1" applyProtection="1">
      <alignment horizontal="center" vertical="center" wrapText="1"/>
      <protection/>
    </xf>
    <xf numFmtId="0" fontId="9" fillId="37" borderId="24" xfId="0" applyFont="1" applyFill="1" applyBorder="1" applyAlignment="1" applyProtection="1">
      <alignment horizontal="center" vertical="center" wrapText="1"/>
      <protection/>
    </xf>
  </cellXfs>
  <cellStyles count="11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10" xfId="52"/>
    <cellStyle name="Millares 11" xfId="53"/>
    <cellStyle name="Millares 12" xfId="54"/>
    <cellStyle name="Millares 13" xfId="55"/>
    <cellStyle name="Millares 14" xfId="56"/>
    <cellStyle name="Millares 2" xfId="57"/>
    <cellStyle name="Millares 3" xfId="58"/>
    <cellStyle name="Millares 4" xfId="59"/>
    <cellStyle name="Millares 5" xfId="60"/>
    <cellStyle name="Millares 6" xfId="61"/>
    <cellStyle name="Millares 7" xfId="62"/>
    <cellStyle name="Millares 8" xfId="63"/>
    <cellStyle name="Millares 9" xfId="64"/>
    <cellStyle name="Currency" xfId="65"/>
    <cellStyle name="Currency [0]" xfId="66"/>
    <cellStyle name="Neutral" xfId="67"/>
    <cellStyle name="Normal 10" xfId="68"/>
    <cellStyle name="Normal 11" xfId="69"/>
    <cellStyle name="Normal 12" xfId="70"/>
    <cellStyle name="Normal 13" xfId="71"/>
    <cellStyle name="Normal 14" xfId="72"/>
    <cellStyle name="Normal 15" xfId="73"/>
    <cellStyle name="Normal 2" xfId="74"/>
    <cellStyle name="Normal 2 10" xfId="75"/>
    <cellStyle name="Normal 2 11" xfId="76"/>
    <cellStyle name="Normal 2 12" xfId="77"/>
    <cellStyle name="Normal 2 13" xfId="78"/>
    <cellStyle name="Normal 2 14" xfId="79"/>
    <cellStyle name="Normal 2 15" xfId="80"/>
    <cellStyle name="Normal 2 2" xfId="81"/>
    <cellStyle name="Normal 2 3" xfId="82"/>
    <cellStyle name="Normal 2 4" xfId="83"/>
    <cellStyle name="Normal 2 5" xfId="84"/>
    <cellStyle name="Normal 2 6" xfId="85"/>
    <cellStyle name="Normal 2 7" xfId="86"/>
    <cellStyle name="Normal 2 8" xfId="87"/>
    <cellStyle name="Normal 2 9" xfId="88"/>
    <cellStyle name="Normal 3" xfId="89"/>
    <cellStyle name="Normal 4" xfId="90"/>
    <cellStyle name="Normal 4 2" xfId="91"/>
    <cellStyle name="Normal 4_Hoja1" xfId="92"/>
    <cellStyle name="Normal 5" xfId="93"/>
    <cellStyle name="Normal 6" xfId="94"/>
    <cellStyle name="Normal 6 2" xfId="95"/>
    <cellStyle name="Normal 6_Hoja1" xfId="96"/>
    <cellStyle name="Normal 7" xfId="97"/>
    <cellStyle name="Normal 8" xfId="98"/>
    <cellStyle name="Normal 9" xfId="99"/>
    <cellStyle name="Normal 9 2" xfId="100"/>
    <cellStyle name="Normal 9_Hoja1" xfId="101"/>
    <cellStyle name="Notas" xfId="102"/>
    <cellStyle name="Percent" xfId="103"/>
    <cellStyle name="Porcentual 10" xfId="104"/>
    <cellStyle name="Porcentual 11" xfId="105"/>
    <cellStyle name="Porcentual 12" xfId="106"/>
    <cellStyle name="Porcentual 13" xfId="107"/>
    <cellStyle name="Porcentual 14" xfId="108"/>
    <cellStyle name="Porcentual 15" xfId="109"/>
    <cellStyle name="Porcentual 2" xfId="110"/>
    <cellStyle name="Porcentual 2 2" xfId="111"/>
    <cellStyle name="Porcentual 3" xfId="112"/>
    <cellStyle name="Porcentual 4" xfId="113"/>
    <cellStyle name="Porcentual 5" xfId="114"/>
    <cellStyle name="Porcentual 6" xfId="115"/>
    <cellStyle name="Porcentual 7" xfId="116"/>
    <cellStyle name="Porcentual 8" xfId="117"/>
    <cellStyle name="Porcentual 9" xfId="118"/>
    <cellStyle name="Salida" xfId="119"/>
    <cellStyle name="Texto de advertencia" xfId="120"/>
    <cellStyle name="Texto explicativo" xfId="121"/>
    <cellStyle name="Título" xfId="122"/>
    <cellStyle name="Título 2" xfId="123"/>
    <cellStyle name="Título 3" xfId="124"/>
    <cellStyle name="Total" xfId="125"/>
  </cellStyles>
  <dxfs count="7">
    <dxf>
      <fill>
        <patternFill>
          <bgColor rgb="FFFF0000"/>
        </patternFill>
      </fill>
    </dxf>
    <dxf>
      <font>
        <color theme="0"/>
      </font>
      <fill>
        <patternFill>
          <bgColor theme="1"/>
        </patternFill>
      </fill>
    </dxf>
    <dxf>
      <fill>
        <patternFill>
          <bgColor rgb="FFFFFF00"/>
        </patternFill>
      </fill>
    </dxf>
    <dxf>
      <fill>
        <patternFill>
          <bgColor rgb="FF66FF33"/>
        </patternFill>
      </fill>
    </dxf>
    <dxf>
      <font>
        <color auto="1"/>
      </font>
      <fill>
        <patternFill>
          <bgColor rgb="FFFF0000"/>
        </patternFill>
      </fill>
    </dxf>
    <dxf>
      <font>
        <color auto="1"/>
      </font>
      <fill>
        <patternFill>
          <bgColor rgb="FFFF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2047875</xdr:colOff>
      <xdr:row>0</xdr:row>
      <xdr:rowOff>161925</xdr:rowOff>
    </xdr:from>
    <xdr:to>
      <xdr:col>18</xdr:col>
      <xdr:colOff>3143250</xdr:colOff>
      <xdr:row>2</xdr:row>
      <xdr:rowOff>428625</xdr:rowOff>
    </xdr:to>
    <xdr:pic>
      <xdr:nvPicPr>
        <xdr:cNvPr id="1" name="1 Imagen"/>
        <xdr:cNvPicPr preferRelativeResize="1">
          <a:picLocks noChangeAspect="1"/>
        </xdr:cNvPicPr>
      </xdr:nvPicPr>
      <xdr:blipFill>
        <a:blip r:embed="rId1"/>
        <a:srcRect l="7722" t="34483" r="7437" b="38160"/>
        <a:stretch>
          <a:fillRect/>
        </a:stretch>
      </xdr:blipFill>
      <xdr:spPr>
        <a:xfrm>
          <a:off x="25031700" y="161925"/>
          <a:ext cx="7048500" cy="1285875"/>
        </a:xfrm>
        <a:prstGeom prst="rect">
          <a:avLst/>
        </a:prstGeom>
        <a:noFill/>
        <a:ln w="9525" cmpd="sng">
          <a:noFill/>
        </a:ln>
      </xdr:spPr>
    </xdr:pic>
    <xdr:clientData/>
  </xdr:twoCellAnchor>
  <xdr:twoCellAnchor>
    <xdr:from>
      <xdr:col>0</xdr:col>
      <xdr:colOff>1114425</xdr:colOff>
      <xdr:row>0</xdr:row>
      <xdr:rowOff>66675</xdr:rowOff>
    </xdr:from>
    <xdr:to>
      <xdr:col>3</xdr:col>
      <xdr:colOff>838200</xdr:colOff>
      <xdr:row>1</xdr:row>
      <xdr:rowOff>514350</xdr:rowOff>
    </xdr:to>
    <xdr:pic>
      <xdr:nvPicPr>
        <xdr:cNvPr id="2" name="Picture 267" descr="LOGOFPS1"/>
        <xdr:cNvPicPr preferRelativeResize="1">
          <a:picLocks noChangeAspect="1"/>
        </xdr:cNvPicPr>
      </xdr:nvPicPr>
      <xdr:blipFill>
        <a:blip r:embed="rId2"/>
        <a:stretch>
          <a:fillRect/>
        </a:stretch>
      </xdr:blipFill>
      <xdr:spPr>
        <a:xfrm>
          <a:off x="1114425" y="66675"/>
          <a:ext cx="35814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7"/>
  <sheetViews>
    <sheetView tabSelected="1" zoomScale="60" zoomScaleNormal="60" zoomScalePageLayoutView="0" workbookViewId="0" topLeftCell="J1">
      <pane ySplit="6" topLeftCell="A50" activePane="bottomLeft" state="frozen"/>
      <selection pane="topLeft" activeCell="A1" sqref="A1"/>
      <selection pane="bottomLeft" activeCell="Q50" sqref="Q50"/>
    </sheetView>
  </sheetViews>
  <sheetFormatPr defaultColWidth="11.421875" defaultRowHeight="15"/>
  <cols>
    <col min="1" max="1" width="27.7109375" style="133" customWidth="1"/>
    <col min="2" max="2" width="16.421875" style="133" customWidth="1"/>
    <col min="3" max="3" width="13.7109375" style="133" customWidth="1"/>
    <col min="4" max="4" width="30.57421875" style="133" customWidth="1"/>
    <col min="5" max="5" width="36.57421875" style="142" customWidth="1"/>
    <col min="6" max="6" width="17.57421875" style="133" customWidth="1"/>
    <col min="7" max="7" width="18.7109375" style="133" customWidth="1"/>
    <col min="8" max="8" width="9.140625" style="133" customWidth="1"/>
    <col min="9" max="9" width="17.8515625" style="133" customWidth="1"/>
    <col min="10" max="10" width="21.57421875" style="133" customWidth="1"/>
    <col min="11" max="11" width="18.28125" style="133" customWidth="1"/>
    <col min="12" max="12" width="18.421875" style="133" customWidth="1"/>
    <col min="13" max="13" width="19.8515625" style="133" customWidth="1"/>
    <col min="14" max="14" width="21.421875" style="133" customWidth="1"/>
    <col min="15" max="15" width="18.57421875" style="133" customWidth="1"/>
    <col min="16" max="16" width="12.421875" style="133" customWidth="1"/>
    <col min="17" max="17" width="25.8515625" style="133" customWidth="1"/>
    <col min="18" max="18" width="89.28125" style="133" customWidth="1"/>
    <col min="19" max="19" width="73.8515625" style="133" customWidth="1"/>
    <col min="20" max="20" width="17.7109375" style="133" customWidth="1"/>
    <col min="21" max="22" width="11.421875" style="133" customWidth="1"/>
    <col min="23" max="23" width="13.00390625" style="133" bestFit="1" customWidth="1"/>
    <col min="24" max="16384" width="11.421875" style="133" customWidth="1"/>
  </cols>
  <sheetData>
    <row r="1" spans="1:20" ht="37.5" customHeight="1">
      <c r="A1" s="203" t="s">
        <v>257</v>
      </c>
      <c r="B1" s="204"/>
      <c r="C1" s="204"/>
      <c r="D1" s="205"/>
      <c r="E1" s="202" t="s">
        <v>21</v>
      </c>
      <c r="F1" s="202"/>
      <c r="G1" s="202"/>
      <c r="H1" s="202"/>
      <c r="I1" s="202"/>
      <c r="J1" s="202"/>
      <c r="K1" s="202"/>
      <c r="L1" s="202"/>
      <c r="M1" s="202"/>
      <c r="N1" s="202"/>
      <c r="O1" s="202"/>
      <c r="P1" s="202"/>
      <c r="Q1" s="202"/>
      <c r="R1" s="201"/>
      <c r="S1" s="201"/>
      <c r="T1" s="201"/>
    </row>
    <row r="2" spans="1:20" ht="42.75" customHeight="1">
      <c r="A2" s="206"/>
      <c r="B2" s="207"/>
      <c r="C2" s="207"/>
      <c r="D2" s="208"/>
      <c r="E2" s="202" t="s">
        <v>21</v>
      </c>
      <c r="F2" s="202"/>
      <c r="G2" s="202"/>
      <c r="H2" s="202"/>
      <c r="I2" s="202"/>
      <c r="J2" s="202"/>
      <c r="K2" s="202"/>
      <c r="L2" s="202"/>
      <c r="M2" s="202"/>
      <c r="N2" s="202"/>
      <c r="O2" s="202"/>
      <c r="P2" s="202"/>
      <c r="Q2" s="202"/>
      <c r="R2" s="201"/>
      <c r="S2" s="201"/>
      <c r="T2" s="201"/>
    </row>
    <row r="3" spans="1:20" ht="38.25" customHeight="1">
      <c r="A3" s="209"/>
      <c r="B3" s="210"/>
      <c r="C3" s="210"/>
      <c r="D3" s="211"/>
      <c r="E3" s="202"/>
      <c r="F3" s="202"/>
      <c r="G3" s="202"/>
      <c r="H3" s="202"/>
      <c r="I3" s="202"/>
      <c r="J3" s="202"/>
      <c r="K3" s="202"/>
      <c r="L3" s="202"/>
      <c r="M3" s="202"/>
      <c r="N3" s="202"/>
      <c r="O3" s="202"/>
      <c r="P3" s="202"/>
      <c r="Q3" s="202"/>
      <c r="R3" s="201"/>
      <c r="S3" s="201"/>
      <c r="T3" s="201"/>
    </row>
    <row r="4" spans="1:20" ht="24" customHeight="1">
      <c r="A4" s="212" t="s">
        <v>68</v>
      </c>
      <c r="B4" s="213"/>
      <c r="C4" s="213"/>
      <c r="D4" s="214"/>
      <c r="E4" s="201" t="s">
        <v>22</v>
      </c>
      <c r="F4" s="201"/>
      <c r="G4" s="201"/>
      <c r="H4" s="201"/>
      <c r="I4" s="201"/>
      <c r="J4" s="201"/>
      <c r="K4" s="201" t="s">
        <v>69</v>
      </c>
      <c r="L4" s="201"/>
      <c r="M4" s="201"/>
      <c r="N4" s="201"/>
      <c r="O4" s="201"/>
      <c r="P4" s="201"/>
      <c r="Q4" s="201"/>
      <c r="R4" s="201" t="s">
        <v>19</v>
      </c>
      <c r="S4" s="201"/>
      <c r="T4" s="201"/>
    </row>
    <row r="5" spans="1:20" ht="23.25" customHeight="1">
      <c r="A5" s="215" t="s">
        <v>0</v>
      </c>
      <c r="B5" s="216"/>
      <c r="C5" s="216"/>
      <c r="D5" s="216"/>
      <c r="E5" s="216"/>
      <c r="F5" s="216"/>
      <c r="G5" s="216"/>
      <c r="H5" s="217"/>
      <c r="I5" s="194" t="s">
        <v>1</v>
      </c>
      <c r="J5" s="194"/>
      <c r="K5" s="194"/>
      <c r="L5" s="194"/>
      <c r="M5" s="194" t="s">
        <v>2</v>
      </c>
      <c r="N5" s="194"/>
      <c r="O5" s="194"/>
      <c r="P5" s="194"/>
      <c r="Q5" s="194"/>
      <c r="R5" s="194"/>
      <c r="S5" s="194"/>
      <c r="T5" s="194"/>
    </row>
    <row r="6" spans="1:20" ht="87.75" customHeight="1">
      <c r="A6" s="36" t="s">
        <v>18</v>
      </c>
      <c r="B6" s="36" t="s">
        <v>3</v>
      </c>
      <c r="C6" s="36" t="s">
        <v>4</v>
      </c>
      <c r="D6" s="36" t="s">
        <v>5</v>
      </c>
      <c r="E6" s="36" t="s">
        <v>6</v>
      </c>
      <c r="F6" s="36" t="s">
        <v>7</v>
      </c>
      <c r="G6" s="36" t="s">
        <v>20</v>
      </c>
      <c r="H6" s="36" t="s">
        <v>8</v>
      </c>
      <c r="I6" s="2" t="s">
        <v>9</v>
      </c>
      <c r="J6" s="35" t="s">
        <v>10</v>
      </c>
      <c r="K6" s="26" t="s">
        <v>11</v>
      </c>
      <c r="L6" s="3" t="s">
        <v>12</v>
      </c>
      <c r="M6" s="134" t="s">
        <v>13</v>
      </c>
      <c r="N6" s="134" t="s">
        <v>14</v>
      </c>
      <c r="O6" s="135" t="s">
        <v>15</v>
      </c>
      <c r="P6" s="135" t="s">
        <v>141</v>
      </c>
      <c r="Q6" s="36" t="s">
        <v>16</v>
      </c>
      <c r="R6" s="36" t="s">
        <v>17</v>
      </c>
      <c r="S6" s="36" t="s">
        <v>76</v>
      </c>
      <c r="T6" s="36" t="s">
        <v>77</v>
      </c>
    </row>
    <row r="7" spans="1:27" ht="401.25" customHeight="1">
      <c r="A7" s="52" t="s">
        <v>23</v>
      </c>
      <c r="B7" s="52" t="s">
        <v>24</v>
      </c>
      <c r="C7" s="52" t="s">
        <v>164</v>
      </c>
      <c r="D7" s="53" t="s">
        <v>163</v>
      </c>
      <c r="E7" s="52" t="s">
        <v>165</v>
      </c>
      <c r="F7" s="58">
        <v>6</v>
      </c>
      <c r="G7" s="52" t="s">
        <v>26</v>
      </c>
      <c r="H7" s="55">
        <v>1</v>
      </c>
      <c r="I7" s="52" t="s">
        <v>91</v>
      </c>
      <c r="J7" s="52" t="s">
        <v>92</v>
      </c>
      <c r="K7" s="52" t="s">
        <v>93</v>
      </c>
      <c r="L7" s="52" t="s">
        <v>94</v>
      </c>
      <c r="M7" s="56">
        <v>3</v>
      </c>
      <c r="N7" s="56">
        <v>5</v>
      </c>
      <c r="O7" s="57">
        <f aca="true" t="shared" si="0" ref="O7:O17">M7/N7</f>
        <v>0.6</v>
      </c>
      <c r="P7" s="57">
        <f>(O7/H7)</f>
        <v>0.6</v>
      </c>
      <c r="Q7" s="150" t="str">
        <f aca="true" t="shared" si="1" ref="Q7:Q57">IF(O7&gt;=95%,$L$6,IF(O7&gt;=70%,$K$6,IF(O7&gt;=50%,$J$6,IF(O7&lt;50%,$I$6,"ojo"))))</f>
        <v>MINIMO</v>
      </c>
      <c r="R7" s="60" t="s">
        <v>235</v>
      </c>
      <c r="S7" s="60" t="s">
        <v>259</v>
      </c>
      <c r="T7" s="61" t="s">
        <v>258</v>
      </c>
      <c r="AA7" s="165"/>
    </row>
    <row r="8" spans="1:27" ht="409.5" customHeight="1">
      <c r="A8" s="52" t="s">
        <v>23</v>
      </c>
      <c r="B8" s="52" t="s">
        <v>24</v>
      </c>
      <c r="C8" s="52" t="s">
        <v>25</v>
      </c>
      <c r="D8" s="53" t="s">
        <v>79</v>
      </c>
      <c r="E8" s="52" t="s">
        <v>166</v>
      </c>
      <c r="F8" s="54">
        <v>5</v>
      </c>
      <c r="G8" s="52" t="s">
        <v>26</v>
      </c>
      <c r="H8" s="55">
        <v>1</v>
      </c>
      <c r="I8" s="52" t="s">
        <v>91</v>
      </c>
      <c r="J8" s="52" t="s">
        <v>92</v>
      </c>
      <c r="K8" s="52" t="s">
        <v>93</v>
      </c>
      <c r="L8" s="52" t="s">
        <v>94</v>
      </c>
      <c r="M8" s="59">
        <v>2.97</v>
      </c>
      <c r="N8" s="59">
        <v>5</v>
      </c>
      <c r="O8" s="57">
        <f t="shared" si="0"/>
        <v>0.5940000000000001</v>
      </c>
      <c r="P8" s="57">
        <f>(O8/H8)</f>
        <v>0.5940000000000001</v>
      </c>
      <c r="Q8" s="150" t="str">
        <f t="shared" si="1"/>
        <v>MINIMO</v>
      </c>
      <c r="R8" s="60" t="s">
        <v>236</v>
      </c>
      <c r="S8" s="60" t="s">
        <v>260</v>
      </c>
      <c r="T8" s="61" t="s">
        <v>258</v>
      </c>
      <c r="AA8" s="165"/>
    </row>
    <row r="9" spans="1:27" ht="142.5" customHeight="1">
      <c r="A9" s="43" t="s">
        <v>78</v>
      </c>
      <c r="B9" s="43" t="s">
        <v>24</v>
      </c>
      <c r="C9" s="43" t="s">
        <v>167</v>
      </c>
      <c r="D9" s="44" t="s">
        <v>101</v>
      </c>
      <c r="E9" s="43" t="s">
        <v>171</v>
      </c>
      <c r="F9" s="45">
        <v>18</v>
      </c>
      <c r="G9" s="43" t="s">
        <v>26</v>
      </c>
      <c r="H9" s="46">
        <v>1</v>
      </c>
      <c r="I9" s="43" t="s">
        <v>91</v>
      </c>
      <c r="J9" s="43" t="s">
        <v>92</v>
      </c>
      <c r="K9" s="43" t="s">
        <v>93</v>
      </c>
      <c r="L9" s="43" t="s">
        <v>94</v>
      </c>
      <c r="M9" s="47">
        <v>15</v>
      </c>
      <c r="N9" s="47">
        <v>18</v>
      </c>
      <c r="O9" s="48">
        <f t="shared" si="0"/>
        <v>0.8333333333333334</v>
      </c>
      <c r="P9" s="49">
        <f aca="true" t="shared" si="2" ref="P9:P27">O9/H9</f>
        <v>0.8333333333333334</v>
      </c>
      <c r="Q9" s="150" t="str">
        <f t="shared" si="1"/>
        <v>ACEPTABLE</v>
      </c>
      <c r="R9" s="152" t="s">
        <v>231</v>
      </c>
      <c r="S9" s="50" t="s">
        <v>280</v>
      </c>
      <c r="T9" s="51" t="s">
        <v>281</v>
      </c>
      <c r="AA9" s="165"/>
    </row>
    <row r="10" spans="1:20" ht="171.75" customHeight="1">
      <c r="A10" s="43" t="s">
        <v>78</v>
      </c>
      <c r="B10" s="43" t="s">
        <v>51</v>
      </c>
      <c r="C10" s="43" t="s">
        <v>168</v>
      </c>
      <c r="D10" s="44" t="s">
        <v>96</v>
      </c>
      <c r="E10" s="43" t="s">
        <v>100</v>
      </c>
      <c r="F10" s="45">
        <v>1</v>
      </c>
      <c r="G10" s="43" t="s">
        <v>26</v>
      </c>
      <c r="H10" s="46">
        <v>1</v>
      </c>
      <c r="I10" s="43" t="s">
        <v>91</v>
      </c>
      <c r="J10" s="43" t="s">
        <v>92</v>
      </c>
      <c r="K10" s="43" t="s">
        <v>93</v>
      </c>
      <c r="L10" s="43" t="s">
        <v>94</v>
      </c>
      <c r="M10" s="47">
        <v>1</v>
      </c>
      <c r="N10" s="47">
        <v>1</v>
      </c>
      <c r="O10" s="48">
        <f t="shared" si="0"/>
        <v>1</v>
      </c>
      <c r="P10" s="49">
        <f t="shared" si="2"/>
        <v>1</v>
      </c>
      <c r="Q10" s="150" t="str">
        <f t="shared" si="1"/>
        <v>SATISFACTORIO</v>
      </c>
      <c r="R10" s="152" t="s">
        <v>232</v>
      </c>
      <c r="S10" s="50" t="s">
        <v>282</v>
      </c>
      <c r="T10" s="51" t="s">
        <v>281</v>
      </c>
    </row>
    <row r="11" spans="1:20" ht="150.75" customHeight="1">
      <c r="A11" s="43" t="s">
        <v>78</v>
      </c>
      <c r="B11" s="43" t="s">
        <v>24</v>
      </c>
      <c r="C11" s="43" t="s">
        <v>169</v>
      </c>
      <c r="D11" s="44" t="s">
        <v>97</v>
      </c>
      <c r="E11" s="43" t="s">
        <v>99</v>
      </c>
      <c r="F11" s="45">
        <v>2</v>
      </c>
      <c r="G11" s="43" t="s">
        <v>26</v>
      </c>
      <c r="H11" s="46">
        <v>1</v>
      </c>
      <c r="I11" s="43" t="s">
        <v>91</v>
      </c>
      <c r="J11" s="43" t="s">
        <v>92</v>
      </c>
      <c r="K11" s="43" t="s">
        <v>93</v>
      </c>
      <c r="L11" s="43" t="s">
        <v>94</v>
      </c>
      <c r="M11" s="47">
        <v>2</v>
      </c>
      <c r="N11" s="47">
        <v>2</v>
      </c>
      <c r="O11" s="48">
        <f t="shared" si="0"/>
        <v>1</v>
      </c>
      <c r="P11" s="49">
        <f t="shared" si="2"/>
        <v>1</v>
      </c>
      <c r="Q11" s="150" t="str">
        <f t="shared" si="1"/>
        <v>SATISFACTORIO</v>
      </c>
      <c r="R11" s="152" t="s">
        <v>233</v>
      </c>
      <c r="S11" s="152" t="s">
        <v>278</v>
      </c>
      <c r="T11" s="51" t="s">
        <v>281</v>
      </c>
    </row>
    <row r="12" spans="1:20" ht="194.25" customHeight="1">
      <c r="A12" s="43" t="s">
        <v>78</v>
      </c>
      <c r="B12" s="43" t="s">
        <v>24</v>
      </c>
      <c r="C12" s="43" t="s">
        <v>170</v>
      </c>
      <c r="D12" s="44" t="s">
        <v>98</v>
      </c>
      <c r="E12" s="43" t="s">
        <v>152</v>
      </c>
      <c r="F12" s="45">
        <v>2</v>
      </c>
      <c r="G12" s="43" t="s">
        <v>26</v>
      </c>
      <c r="H12" s="46">
        <v>1</v>
      </c>
      <c r="I12" s="43" t="s">
        <v>91</v>
      </c>
      <c r="J12" s="43" t="s">
        <v>92</v>
      </c>
      <c r="K12" s="43" t="s">
        <v>93</v>
      </c>
      <c r="L12" s="43" t="s">
        <v>94</v>
      </c>
      <c r="M12" s="47">
        <v>2</v>
      </c>
      <c r="N12" s="47">
        <v>2</v>
      </c>
      <c r="O12" s="48">
        <f t="shared" si="0"/>
        <v>1</v>
      </c>
      <c r="P12" s="49">
        <f t="shared" si="2"/>
        <v>1</v>
      </c>
      <c r="Q12" s="150" t="str">
        <f t="shared" si="1"/>
        <v>SATISFACTORIO</v>
      </c>
      <c r="R12" s="152" t="s">
        <v>234</v>
      </c>
      <c r="S12" s="152" t="s">
        <v>279</v>
      </c>
      <c r="T12" s="51" t="s">
        <v>281</v>
      </c>
    </row>
    <row r="13" spans="1:20" ht="202.5" customHeight="1">
      <c r="A13" s="4" t="s">
        <v>28</v>
      </c>
      <c r="B13" s="4" t="s">
        <v>24</v>
      </c>
      <c r="C13" s="4" t="s">
        <v>58</v>
      </c>
      <c r="D13" s="6" t="s">
        <v>134</v>
      </c>
      <c r="E13" s="7" t="s">
        <v>135</v>
      </c>
      <c r="F13" s="4">
        <v>2</v>
      </c>
      <c r="G13" s="4" t="s">
        <v>26</v>
      </c>
      <c r="H13" s="8">
        <v>1</v>
      </c>
      <c r="I13" s="4" t="s">
        <v>91</v>
      </c>
      <c r="J13" s="4" t="s">
        <v>92</v>
      </c>
      <c r="K13" s="4" t="s">
        <v>93</v>
      </c>
      <c r="L13" s="4" t="s">
        <v>94</v>
      </c>
      <c r="M13" s="9">
        <v>2</v>
      </c>
      <c r="N13" s="9">
        <v>2</v>
      </c>
      <c r="O13" s="10">
        <f t="shared" si="0"/>
        <v>1</v>
      </c>
      <c r="P13" s="62">
        <f t="shared" si="2"/>
        <v>1</v>
      </c>
      <c r="Q13" s="150" t="str">
        <f t="shared" si="1"/>
        <v>SATISFACTORIO</v>
      </c>
      <c r="R13" s="11" t="s">
        <v>213</v>
      </c>
      <c r="S13" s="11" t="s">
        <v>309</v>
      </c>
      <c r="T13" s="12" t="s">
        <v>271</v>
      </c>
    </row>
    <row r="14" spans="1:20" ht="258.75" customHeight="1">
      <c r="A14" s="184" t="s">
        <v>28</v>
      </c>
      <c r="B14" s="184" t="s">
        <v>24</v>
      </c>
      <c r="C14" s="184" t="s">
        <v>59</v>
      </c>
      <c r="D14" s="199" t="s">
        <v>57</v>
      </c>
      <c r="E14" s="184" t="s">
        <v>151</v>
      </c>
      <c r="F14" s="184" t="s">
        <v>36</v>
      </c>
      <c r="G14" s="184" t="s">
        <v>26</v>
      </c>
      <c r="H14" s="190">
        <v>0.95</v>
      </c>
      <c r="I14" s="184" t="s">
        <v>91</v>
      </c>
      <c r="J14" s="184" t="s">
        <v>92</v>
      </c>
      <c r="K14" s="184" t="s">
        <v>93</v>
      </c>
      <c r="L14" s="184" t="s">
        <v>94</v>
      </c>
      <c r="M14" s="186">
        <v>907</v>
      </c>
      <c r="N14" s="186">
        <v>907</v>
      </c>
      <c r="O14" s="188">
        <f>M14/N14</f>
        <v>1</v>
      </c>
      <c r="P14" s="195">
        <f>O14/H14</f>
        <v>1.0526315789473684</v>
      </c>
      <c r="Q14" s="197" t="str">
        <f>IF(O14&gt;=95%,$L$6,IF(O14&gt;=70%,$K$6,IF(O14&gt;=50%,$J$6,IF(O14&lt;50%,$I$6,"ojo"))))</f>
        <v>SATISFACTORIO</v>
      </c>
      <c r="R14" s="182" t="s">
        <v>227</v>
      </c>
      <c r="S14" s="192" t="s">
        <v>261</v>
      </c>
      <c r="T14" s="182" t="s">
        <v>281</v>
      </c>
    </row>
    <row r="15" spans="1:20" ht="409.5" customHeight="1">
      <c r="A15" s="185"/>
      <c r="B15" s="185"/>
      <c r="C15" s="185"/>
      <c r="D15" s="200"/>
      <c r="E15" s="185"/>
      <c r="F15" s="185"/>
      <c r="G15" s="185"/>
      <c r="H15" s="191"/>
      <c r="I15" s="185"/>
      <c r="J15" s="185"/>
      <c r="K15" s="185"/>
      <c r="L15" s="185"/>
      <c r="M15" s="187"/>
      <c r="N15" s="187"/>
      <c r="O15" s="189"/>
      <c r="P15" s="196"/>
      <c r="Q15" s="198"/>
      <c r="R15" s="183"/>
      <c r="S15" s="193"/>
      <c r="T15" s="183"/>
    </row>
    <row r="16" spans="1:20" ht="214.5" customHeight="1">
      <c r="A16" s="4" t="s">
        <v>28</v>
      </c>
      <c r="B16" s="4" t="s">
        <v>27</v>
      </c>
      <c r="C16" s="4" t="s">
        <v>136</v>
      </c>
      <c r="D16" s="5" t="s">
        <v>172</v>
      </c>
      <c r="E16" s="7" t="s">
        <v>153</v>
      </c>
      <c r="F16" s="4" t="s">
        <v>36</v>
      </c>
      <c r="G16" s="4" t="s">
        <v>26</v>
      </c>
      <c r="H16" s="8">
        <v>0.95</v>
      </c>
      <c r="I16" s="4" t="s">
        <v>91</v>
      </c>
      <c r="J16" s="4" t="s">
        <v>92</v>
      </c>
      <c r="K16" s="4" t="s">
        <v>93</v>
      </c>
      <c r="L16" s="4" t="s">
        <v>94</v>
      </c>
      <c r="M16" s="9">
        <v>5444</v>
      </c>
      <c r="N16" s="9">
        <v>5444</v>
      </c>
      <c r="O16" s="10">
        <f t="shared" si="0"/>
        <v>1</v>
      </c>
      <c r="P16" s="62">
        <f t="shared" si="2"/>
        <v>1.0526315789473684</v>
      </c>
      <c r="Q16" s="150" t="str">
        <f t="shared" si="1"/>
        <v>SATISFACTORIO</v>
      </c>
      <c r="R16" s="11" t="s">
        <v>228</v>
      </c>
      <c r="S16" s="11" t="s">
        <v>264</v>
      </c>
      <c r="T16" s="12" t="s">
        <v>281</v>
      </c>
    </row>
    <row r="17" spans="1:20" ht="229.5" customHeight="1">
      <c r="A17" s="4" t="s">
        <v>28</v>
      </c>
      <c r="B17" s="4" t="s">
        <v>24</v>
      </c>
      <c r="C17" s="4" t="s">
        <v>73</v>
      </c>
      <c r="D17" s="13" t="s">
        <v>55</v>
      </c>
      <c r="E17" s="7" t="s">
        <v>154</v>
      </c>
      <c r="F17" s="4" t="s">
        <v>36</v>
      </c>
      <c r="G17" s="4" t="s">
        <v>26</v>
      </c>
      <c r="H17" s="8">
        <v>0.95</v>
      </c>
      <c r="I17" s="4" t="s">
        <v>91</v>
      </c>
      <c r="J17" s="4" t="s">
        <v>92</v>
      </c>
      <c r="K17" s="4" t="s">
        <v>93</v>
      </c>
      <c r="L17" s="4" t="s">
        <v>94</v>
      </c>
      <c r="M17" s="9">
        <v>4351</v>
      </c>
      <c r="N17" s="9">
        <v>4365</v>
      </c>
      <c r="O17" s="10">
        <f t="shared" si="0"/>
        <v>0.9967926689576174</v>
      </c>
      <c r="P17" s="62">
        <f t="shared" si="2"/>
        <v>1.0492554410080184</v>
      </c>
      <c r="Q17" s="150" t="str">
        <f t="shared" si="1"/>
        <v>SATISFACTORIO</v>
      </c>
      <c r="R17" s="11" t="s">
        <v>229</v>
      </c>
      <c r="S17" s="11" t="s">
        <v>263</v>
      </c>
      <c r="T17" s="12" t="s">
        <v>281</v>
      </c>
    </row>
    <row r="18" spans="1:20" ht="409.5" customHeight="1">
      <c r="A18" s="166" t="s">
        <v>28</v>
      </c>
      <c r="B18" s="166" t="s">
        <v>27</v>
      </c>
      <c r="C18" s="166" t="s">
        <v>60</v>
      </c>
      <c r="D18" s="167" t="s">
        <v>56</v>
      </c>
      <c r="E18" s="175" t="s">
        <v>173</v>
      </c>
      <c r="F18" s="166" t="s">
        <v>36</v>
      </c>
      <c r="G18" s="166" t="s">
        <v>26</v>
      </c>
      <c r="H18" s="168">
        <v>0.95</v>
      </c>
      <c r="I18" s="166" t="s">
        <v>91</v>
      </c>
      <c r="J18" s="166" t="s">
        <v>92</v>
      </c>
      <c r="K18" s="166" t="s">
        <v>93</v>
      </c>
      <c r="L18" s="166" t="s">
        <v>94</v>
      </c>
      <c r="M18" s="169">
        <v>23</v>
      </c>
      <c r="N18" s="169">
        <v>23</v>
      </c>
      <c r="O18" s="170">
        <f>M18/N18</f>
        <v>1</v>
      </c>
      <c r="P18" s="171">
        <f>O18/H18</f>
        <v>1.0526315789473684</v>
      </c>
      <c r="Q18" s="172" t="str">
        <f>IF(O18&gt;=95%,$L$6,IF(O18&gt;=70%,$K$6,IF(O18&gt;=50%,$J$6,IF(O18&lt;50%,$I$6,"ojo"))))</f>
        <v>SATISFACTORIO</v>
      </c>
      <c r="R18" s="176" t="s">
        <v>230</v>
      </c>
      <c r="S18" s="174" t="s">
        <v>262</v>
      </c>
      <c r="T18" s="173" t="s">
        <v>281</v>
      </c>
    </row>
    <row r="19" spans="1:20" ht="87.75" customHeight="1">
      <c r="A19" s="37" t="s">
        <v>29</v>
      </c>
      <c r="B19" s="37" t="s">
        <v>51</v>
      </c>
      <c r="C19" s="39" t="s">
        <v>53</v>
      </c>
      <c r="D19" s="38" t="s">
        <v>122</v>
      </c>
      <c r="E19" s="64" t="s">
        <v>121</v>
      </c>
      <c r="F19" s="37">
        <v>18</v>
      </c>
      <c r="G19" s="37" t="s">
        <v>26</v>
      </c>
      <c r="H19" s="63">
        <v>1</v>
      </c>
      <c r="I19" s="37" t="s">
        <v>91</v>
      </c>
      <c r="J19" s="37" t="s">
        <v>92</v>
      </c>
      <c r="K19" s="37" t="s">
        <v>93</v>
      </c>
      <c r="L19" s="37" t="s">
        <v>94</v>
      </c>
      <c r="M19" s="40">
        <v>18</v>
      </c>
      <c r="N19" s="40">
        <v>18</v>
      </c>
      <c r="O19" s="41">
        <f aca="true" t="shared" si="3" ref="O19:O33">M19/N19</f>
        <v>1</v>
      </c>
      <c r="P19" s="42">
        <f t="shared" si="2"/>
        <v>1</v>
      </c>
      <c r="Q19" s="150" t="str">
        <f t="shared" si="1"/>
        <v>SATISFACTORIO</v>
      </c>
      <c r="R19" s="156" t="s">
        <v>214</v>
      </c>
      <c r="S19" s="179" t="s">
        <v>295</v>
      </c>
      <c r="T19" s="180" t="s">
        <v>271</v>
      </c>
    </row>
    <row r="20" spans="1:20" ht="121.5" customHeight="1">
      <c r="A20" s="37" t="s">
        <v>29</v>
      </c>
      <c r="B20" s="37" t="s">
        <v>24</v>
      </c>
      <c r="C20" s="39" t="s">
        <v>54</v>
      </c>
      <c r="D20" s="38" t="s">
        <v>162</v>
      </c>
      <c r="E20" s="64" t="s">
        <v>174</v>
      </c>
      <c r="F20" s="37" t="s">
        <v>36</v>
      </c>
      <c r="G20" s="37" t="s">
        <v>26</v>
      </c>
      <c r="H20" s="63">
        <v>1</v>
      </c>
      <c r="I20" s="37" t="s">
        <v>91</v>
      </c>
      <c r="J20" s="37" t="s">
        <v>92</v>
      </c>
      <c r="K20" s="37" t="s">
        <v>93</v>
      </c>
      <c r="L20" s="37" t="s">
        <v>94</v>
      </c>
      <c r="M20" s="40">
        <v>3087</v>
      </c>
      <c r="N20" s="40">
        <v>3087</v>
      </c>
      <c r="O20" s="41">
        <f t="shared" si="3"/>
        <v>1</v>
      </c>
      <c r="P20" s="42">
        <f t="shared" si="2"/>
        <v>1</v>
      </c>
      <c r="Q20" s="150" t="str">
        <f t="shared" si="1"/>
        <v>SATISFACTORIO</v>
      </c>
      <c r="R20" s="156" t="s">
        <v>215</v>
      </c>
      <c r="S20" s="179" t="s">
        <v>296</v>
      </c>
      <c r="T20" s="180" t="s">
        <v>271</v>
      </c>
    </row>
    <row r="21" spans="1:20" ht="128.25" customHeight="1">
      <c r="A21" s="20" t="s">
        <v>30</v>
      </c>
      <c r="B21" s="20" t="s">
        <v>24</v>
      </c>
      <c r="C21" s="21" t="s">
        <v>138</v>
      </c>
      <c r="D21" s="65" t="s">
        <v>31</v>
      </c>
      <c r="E21" s="20" t="s">
        <v>187</v>
      </c>
      <c r="F21" s="20" t="s">
        <v>188</v>
      </c>
      <c r="G21" s="20" t="s">
        <v>189</v>
      </c>
      <c r="H21" s="132">
        <v>0.5</v>
      </c>
      <c r="I21" s="21" t="s">
        <v>91</v>
      </c>
      <c r="J21" s="21" t="s">
        <v>92</v>
      </c>
      <c r="K21" s="21" t="s">
        <v>93</v>
      </c>
      <c r="L21" s="21" t="s">
        <v>94</v>
      </c>
      <c r="M21" s="22" t="s">
        <v>203</v>
      </c>
      <c r="N21" s="22" t="s">
        <v>203</v>
      </c>
      <c r="O21" s="23" t="s">
        <v>203</v>
      </c>
      <c r="P21" s="66" t="s">
        <v>203</v>
      </c>
      <c r="Q21" s="66" t="s">
        <v>203</v>
      </c>
      <c r="R21" s="164" t="s">
        <v>248</v>
      </c>
      <c r="S21" s="24" t="s">
        <v>270</v>
      </c>
      <c r="T21" s="25" t="s">
        <v>258</v>
      </c>
    </row>
    <row r="22" spans="1:20" ht="129.75" customHeight="1">
      <c r="A22" s="20" t="s">
        <v>30</v>
      </c>
      <c r="B22" s="20" t="s">
        <v>24</v>
      </c>
      <c r="C22" s="21" t="s">
        <v>142</v>
      </c>
      <c r="D22" s="65" t="s">
        <v>32</v>
      </c>
      <c r="E22" s="20" t="s">
        <v>190</v>
      </c>
      <c r="F22" s="20" t="s">
        <v>188</v>
      </c>
      <c r="G22" s="20" t="s">
        <v>189</v>
      </c>
      <c r="H22" s="20" t="s">
        <v>191</v>
      </c>
      <c r="I22" s="21" t="s">
        <v>91</v>
      </c>
      <c r="J22" s="21" t="s">
        <v>92</v>
      </c>
      <c r="K22" s="21" t="s">
        <v>93</v>
      </c>
      <c r="L22" s="21" t="s">
        <v>94</v>
      </c>
      <c r="M22" s="22" t="s">
        <v>203</v>
      </c>
      <c r="N22" s="22" t="s">
        <v>203</v>
      </c>
      <c r="O22" s="23" t="s">
        <v>203</v>
      </c>
      <c r="P22" s="66" t="s">
        <v>203</v>
      </c>
      <c r="Q22" s="66" t="s">
        <v>203</v>
      </c>
      <c r="R22" s="164" t="s">
        <v>249</v>
      </c>
      <c r="S22" s="24" t="s">
        <v>270</v>
      </c>
      <c r="T22" s="25" t="s">
        <v>258</v>
      </c>
    </row>
    <row r="23" spans="1:20" ht="158.25" customHeight="1">
      <c r="A23" s="20" t="s">
        <v>30</v>
      </c>
      <c r="B23" s="20" t="s">
        <v>24</v>
      </c>
      <c r="C23" s="21" t="s">
        <v>143</v>
      </c>
      <c r="D23" s="65" t="s">
        <v>33</v>
      </c>
      <c r="E23" s="20" t="s">
        <v>192</v>
      </c>
      <c r="F23" s="20" t="s">
        <v>188</v>
      </c>
      <c r="G23" s="20" t="s">
        <v>189</v>
      </c>
      <c r="H23" s="20" t="s">
        <v>191</v>
      </c>
      <c r="I23" s="21" t="s">
        <v>91</v>
      </c>
      <c r="J23" s="21" t="s">
        <v>92</v>
      </c>
      <c r="K23" s="21" t="s">
        <v>93</v>
      </c>
      <c r="L23" s="21" t="s">
        <v>94</v>
      </c>
      <c r="M23" s="22" t="s">
        <v>203</v>
      </c>
      <c r="N23" s="22" t="s">
        <v>203</v>
      </c>
      <c r="O23" s="23" t="s">
        <v>203</v>
      </c>
      <c r="P23" s="66" t="s">
        <v>203</v>
      </c>
      <c r="Q23" s="66" t="s">
        <v>203</v>
      </c>
      <c r="R23" s="164" t="s">
        <v>250</v>
      </c>
      <c r="S23" s="24" t="s">
        <v>270</v>
      </c>
      <c r="T23" s="25" t="s">
        <v>258</v>
      </c>
    </row>
    <row r="24" spans="1:20" ht="135" customHeight="1">
      <c r="A24" s="20" t="s">
        <v>30</v>
      </c>
      <c r="B24" s="20" t="s">
        <v>24</v>
      </c>
      <c r="C24" s="21" t="s">
        <v>144</v>
      </c>
      <c r="D24" s="65" t="s">
        <v>34</v>
      </c>
      <c r="E24" s="20" t="s">
        <v>193</v>
      </c>
      <c r="F24" s="20" t="s">
        <v>188</v>
      </c>
      <c r="G24" s="20" t="s">
        <v>189</v>
      </c>
      <c r="H24" s="20" t="s">
        <v>191</v>
      </c>
      <c r="I24" s="21" t="s">
        <v>91</v>
      </c>
      <c r="J24" s="21" t="s">
        <v>92</v>
      </c>
      <c r="K24" s="21" t="s">
        <v>93</v>
      </c>
      <c r="L24" s="21" t="s">
        <v>94</v>
      </c>
      <c r="M24" s="22" t="s">
        <v>203</v>
      </c>
      <c r="N24" s="22" t="s">
        <v>203</v>
      </c>
      <c r="O24" s="23" t="s">
        <v>203</v>
      </c>
      <c r="P24" s="66" t="s">
        <v>203</v>
      </c>
      <c r="Q24" s="66" t="s">
        <v>203</v>
      </c>
      <c r="R24" s="164" t="s">
        <v>251</v>
      </c>
      <c r="S24" s="24" t="s">
        <v>270</v>
      </c>
      <c r="T24" s="25" t="s">
        <v>258</v>
      </c>
    </row>
    <row r="25" spans="1:20" s="136" customFormat="1" ht="151.5" customHeight="1">
      <c r="A25" s="71" t="s">
        <v>35</v>
      </c>
      <c r="B25" s="71" t="s">
        <v>24</v>
      </c>
      <c r="C25" s="71" t="s">
        <v>107</v>
      </c>
      <c r="D25" s="72" t="s">
        <v>175</v>
      </c>
      <c r="E25" s="71" t="s">
        <v>176</v>
      </c>
      <c r="F25" s="73">
        <v>4</v>
      </c>
      <c r="G25" s="71" t="s">
        <v>26</v>
      </c>
      <c r="H25" s="74">
        <v>1</v>
      </c>
      <c r="I25" s="71" t="s">
        <v>91</v>
      </c>
      <c r="J25" s="71" t="s">
        <v>92</v>
      </c>
      <c r="K25" s="71" t="s">
        <v>93</v>
      </c>
      <c r="L25" s="71" t="s">
        <v>94</v>
      </c>
      <c r="M25" s="75">
        <v>95</v>
      </c>
      <c r="N25" s="75">
        <v>95</v>
      </c>
      <c r="O25" s="76">
        <f t="shared" si="3"/>
        <v>1</v>
      </c>
      <c r="P25" s="77">
        <f t="shared" si="2"/>
        <v>1</v>
      </c>
      <c r="Q25" s="150" t="str">
        <f t="shared" si="1"/>
        <v>SATISFACTORIO</v>
      </c>
      <c r="R25" s="79" t="s">
        <v>252</v>
      </c>
      <c r="S25" s="79" t="s">
        <v>272</v>
      </c>
      <c r="T25" s="78" t="s">
        <v>258</v>
      </c>
    </row>
    <row r="26" spans="1:20" ht="355.5" customHeight="1">
      <c r="A26" s="71" t="s">
        <v>35</v>
      </c>
      <c r="B26" s="71" t="s">
        <v>24</v>
      </c>
      <c r="C26" s="71" t="s">
        <v>108</v>
      </c>
      <c r="D26" s="72" t="s">
        <v>177</v>
      </c>
      <c r="E26" s="71" t="s">
        <v>109</v>
      </c>
      <c r="F26" s="73">
        <v>1</v>
      </c>
      <c r="G26" s="71" t="s">
        <v>80</v>
      </c>
      <c r="H26" s="74">
        <v>1</v>
      </c>
      <c r="I26" s="71" t="s">
        <v>91</v>
      </c>
      <c r="J26" s="71" t="s">
        <v>92</v>
      </c>
      <c r="K26" s="71" t="s">
        <v>93</v>
      </c>
      <c r="L26" s="71" t="s">
        <v>94</v>
      </c>
      <c r="M26" s="75">
        <v>4</v>
      </c>
      <c r="N26" s="75">
        <v>4</v>
      </c>
      <c r="O26" s="76">
        <f t="shared" si="3"/>
        <v>1</v>
      </c>
      <c r="P26" s="77">
        <f t="shared" si="2"/>
        <v>1</v>
      </c>
      <c r="Q26" s="150" t="str">
        <f t="shared" si="1"/>
        <v>SATISFACTORIO</v>
      </c>
      <c r="R26" s="79" t="s">
        <v>253</v>
      </c>
      <c r="S26" s="79" t="s">
        <v>303</v>
      </c>
      <c r="T26" s="78" t="s">
        <v>294</v>
      </c>
    </row>
    <row r="27" spans="1:22" ht="239.25" customHeight="1">
      <c r="A27" s="71" t="s">
        <v>35</v>
      </c>
      <c r="B27" s="71" t="s">
        <v>27</v>
      </c>
      <c r="C27" s="71" t="s">
        <v>110</v>
      </c>
      <c r="D27" s="72" t="s">
        <v>178</v>
      </c>
      <c r="E27" s="71" t="s">
        <v>155</v>
      </c>
      <c r="F27" s="73" t="s">
        <v>36</v>
      </c>
      <c r="G27" s="71" t="s">
        <v>26</v>
      </c>
      <c r="H27" s="74">
        <v>1</v>
      </c>
      <c r="I27" s="71" t="s">
        <v>91</v>
      </c>
      <c r="J27" s="71" t="s">
        <v>92</v>
      </c>
      <c r="K27" s="71" t="s">
        <v>93</v>
      </c>
      <c r="L27" s="71" t="s">
        <v>94</v>
      </c>
      <c r="M27" s="75">
        <v>2.85</v>
      </c>
      <c r="N27" s="75">
        <v>3</v>
      </c>
      <c r="O27" s="76">
        <f t="shared" si="3"/>
        <v>0.9500000000000001</v>
      </c>
      <c r="P27" s="77">
        <f t="shared" si="2"/>
        <v>0.9500000000000001</v>
      </c>
      <c r="Q27" s="150" t="str">
        <f t="shared" si="1"/>
        <v>SATISFACTORIO</v>
      </c>
      <c r="R27" s="79" t="s">
        <v>254</v>
      </c>
      <c r="S27" s="79" t="s">
        <v>302</v>
      </c>
      <c r="T27" s="78" t="s">
        <v>294</v>
      </c>
      <c r="V27" s="165"/>
    </row>
    <row r="28" spans="1:22" ht="110.25" customHeight="1">
      <c r="A28" s="159" t="s">
        <v>37</v>
      </c>
      <c r="B28" s="159" t="s">
        <v>27</v>
      </c>
      <c r="C28" s="160" t="s">
        <v>145</v>
      </c>
      <c r="D28" s="161" t="s">
        <v>194</v>
      </c>
      <c r="E28" s="159" t="s">
        <v>240</v>
      </c>
      <c r="F28" s="162" t="s">
        <v>36</v>
      </c>
      <c r="G28" s="159" t="s">
        <v>80</v>
      </c>
      <c r="H28" s="163">
        <v>1</v>
      </c>
      <c r="I28" s="159" t="s">
        <v>91</v>
      </c>
      <c r="J28" s="159" t="s">
        <v>92</v>
      </c>
      <c r="K28" s="159" t="s">
        <v>93</v>
      </c>
      <c r="L28" s="159" t="s">
        <v>94</v>
      </c>
      <c r="M28" s="68" t="s">
        <v>203</v>
      </c>
      <c r="N28" s="68" t="s">
        <v>203</v>
      </c>
      <c r="O28" s="69" t="s">
        <v>203</v>
      </c>
      <c r="P28" s="70" t="s">
        <v>203</v>
      </c>
      <c r="Q28" s="70" t="s">
        <v>203</v>
      </c>
      <c r="R28" s="86" t="s">
        <v>202</v>
      </c>
      <c r="S28" s="88" t="s">
        <v>203</v>
      </c>
      <c r="T28" s="88" t="s">
        <v>203</v>
      </c>
      <c r="V28" s="165"/>
    </row>
    <row r="29" spans="1:22" ht="151.5" customHeight="1">
      <c r="A29" s="159" t="s">
        <v>37</v>
      </c>
      <c r="B29" s="159" t="s">
        <v>27</v>
      </c>
      <c r="C29" s="160" t="s">
        <v>146</v>
      </c>
      <c r="D29" s="161" t="s">
        <v>195</v>
      </c>
      <c r="E29" s="159" t="s">
        <v>241</v>
      </c>
      <c r="F29" s="162" t="s">
        <v>36</v>
      </c>
      <c r="G29" s="159" t="s">
        <v>80</v>
      </c>
      <c r="H29" s="163">
        <v>1</v>
      </c>
      <c r="I29" s="159" t="s">
        <v>91</v>
      </c>
      <c r="J29" s="159" t="s">
        <v>92</v>
      </c>
      <c r="K29" s="159" t="s">
        <v>93</v>
      </c>
      <c r="L29" s="159" t="s">
        <v>94</v>
      </c>
      <c r="M29" s="68" t="s">
        <v>203</v>
      </c>
      <c r="N29" s="68" t="s">
        <v>203</v>
      </c>
      <c r="O29" s="69" t="s">
        <v>203</v>
      </c>
      <c r="P29" s="70" t="s">
        <v>203</v>
      </c>
      <c r="Q29" s="70" t="s">
        <v>203</v>
      </c>
      <c r="R29" s="86" t="s">
        <v>202</v>
      </c>
      <c r="S29" s="88" t="s">
        <v>203</v>
      </c>
      <c r="T29" s="88" t="s">
        <v>203</v>
      </c>
      <c r="V29" s="165"/>
    </row>
    <row r="30" spans="1:20" ht="230.25" customHeight="1">
      <c r="A30" s="159" t="s">
        <v>37</v>
      </c>
      <c r="B30" s="159" t="s">
        <v>196</v>
      </c>
      <c r="C30" s="160" t="s">
        <v>147</v>
      </c>
      <c r="D30" s="161" t="s">
        <v>197</v>
      </c>
      <c r="E30" s="159" t="s">
        <v>242</v>
      </c>
      <c r="F30" s="162" t="s">
        <v>36</v>
      </c>
      <c r="G30" s="159" t="s">
        <v>26</v>
      </c>
      <c r="H30" s="163">
        <v>1</v>
      </c>
      <c r="I30" s="159" t="s">
        <v>91</v>
      </c>
      <c r="J30" s="159" t="s">
        <v>92</v>
      </c>
      <c r="K30" s="159" t="s">
        <v>93</v>
      </c>
      <c r="L30" s="159" t="s">
        <v>94</v>
      </c>
      <c r="M30" s="68">
        <v>6</v>
      </c>
      <c r="N30" s="68">
        <v>6</v>
      </c>
      <c r="O30" s="69">
        <f t="shared" si="3"/>
        <v>1</v>
      </c>
      <c r="P30" s="70">
        <f aca="true" t="shared" si="4" ref="P30:P57">O30/H30</f>
        <v>1</v>
      </c>
      <c r="Q30" s="150" t="str">
        <f t="shared" si="1"/>
        <v>SATISFACTORIO</v>
      </c>
      <c r="R30" s="89" t="s">
        <v>225</v>
      </c>
      <c r="S30" s="89" t="s">
        <v>266</v>
      </c>
      <c r="T30" s="88" t="s">
        <v>258</v>
      </c>
    </row>
    <row r="31" spans="1:20" ht="179.25" customHeight="1">
      <c r="A31" s="159" t="s">
        <v>37</v>
      </c>
      <c r="B31" s="159" t="s">
        <v>27</v>
      </c>
      <c r="C31" s="160" t="s">
        <v>148</v>
      </c>
      <c r="D31" s="161" t="s">
        <v>198</v>
      </c>
      <c r="E31" s="159" t="s">
        <v>243</v>
      </c>
      <c r="F31" s="162" t="s">
        <v>36</v>
      </c>
      <c r="G31" s="159" t="s">
        <v>26</v>
      </c>
      <c r="H31" s="163">
        <v>1</v>
      </c>
      <c r="I31" s="159" t="s">
        <v>91</v>
      </c>
      <c r="J31" s="159" t="s">
        <v>92</v>
      </c>
      <c r="K31" s="159" t="s">
        <v>93</v>
      </c>
      <c r="L31" s="159" t="s">
        <v>94</v>
      </c>
      <c r="M31" s="68">
        <v>2</v>
      </c>
      <c r="N31" s="68">
        <v>16</v>
      </c>
      <c r="O31" s="69">
        <f t="shared" si="3"/>
        <v>0.125</v>
      </c>
      <c r="P31" s="70">
        <f t="shared" si="4"/>
        <v>0.125</v>
      </c>
      <c r="Q31" s="150" t="str">
        <f t="shared" si="1"/>
        <v>INSATISFACTORIO</v>
      </c>
      <c r="R31" s="89" t="s">
        <v>226</v>
      </c>
      <c r="S31" s="89" t="s">
        <v>267</v>
      </c>
      <c r="T31" s="88" t="s">
        <v>258</v>
      </c>
    </row>
    <row r="32" spans="1:20" ht="168" customHeight="1">
      <c r="A32" s="159" t="s">
        <v>37</v>
      </c>
      <c r="B32" s="159" t="s">
        <v>51</v>
      </c>
      <c r="C32" s="160" t="s">
        <v>149</v>
      </c>
      <c r="D32" s="161" t="s">
        <v>199</v>
      </c>
      <c r="E32" s="159" t="s">
        <v>244</v>
      </c>
      <c r="F32" s="162" t="s">
        <v>36</v>
      </c>
      <c r="G32" s="159" t="s">
        <v>26</v>
      </c>
      <c r="H32" s="163">
        <v>1</v>
      </c>
      <c r="I32" s="159" t="s">
        <v>91</v>
      </c>
      <c r="J32" s="159" t="s">
        <v>92</v>
      </c>
      <c r="K32" s="159" t="s">
        <v>93</v>
      </c>
      <c r="L32" s="159" t="s">
        <v>94</v>
      </c>
      <c r="M32" s="68">
        <v>149</v>
      </c>
      <c r="N32" s="68">
        <v>149</v>
      </c>
      <c r="O32" s="69">
        <f t="shared" si="3"/>
        <v>1</v>
      </c>
      <c r="P32" s="70">
        <f t="shared" si="4"/>
        <v>1</v>
      </c>
      <c r="Q32" s="150" t="str">
        <f t="shared" si="1"/>
        <v>SATISFACTORIO</v>
      </c>
      <c r="R32" s="87" t="s">
        <v>204</v>
      </c>
      <c r="S32" s="87" t="s">
        <v>289</v>
      </c>
      <c r="T32" s="88" t="s">
        <v>258</v>
      </c>
    </row>
    <row r="33" spans="1:20" ht="135.75" customHeight="1">
      <c r="A33" s="159" t="s">
        <v>37</v>
      </c>
      <c r="B33" s="159" t="s">
        <v>51</v>
      </c>
      <c r="C33" s="160" t="s">
        <v>150</v>
      </c>
      <c r="D33" s="161" t="s">
        <v>200</v>
      </c>
      <c r="E33" s="159" t="s">
        <v>245</v>
      </c>
      <c r="F33" s="162" t="s">
        <v>36</v>
      </c>
      <c r="G33" s="159" t="s">
        <v>189</v>
      </c>
      <c r="H33" s="163">
        <v>1</v>
      </c>
      <c r="I33" s="159" t="s">
        <v>91</v>
      </c>
      <c r="J33" s="159" t="s">
        <v>92</v>
      </c>
      <c r="K33" s="159" t="s">
        <v>93</v>
      </c>
      <c r="L33" s="159" t="s">
        <v>94</v>
      </c>
      <c r="M33" s="68">
        <v>13</v>
      </c>
      <c r="N33" s="68">
        <v>13</v>
      </c>
      <c r="O33" s="69">
        <f t="shared" si="3"/>
        <v>1</v>
      </c>
      <c r="P33" s="70">
        <f t="shared" si="4"/>
        <v>1</v>
      </c>
      <c r="Q33" s="150" t="str">
        <f t="shared" si="1"/>
        <v>SATISFACTORIO</v>
      </c>
      <c r="R33" s="87" t="s">
        <v>205</v>
      </c>
      <c r="S33" s="87" t="s">
        <v>265</v>
      </c>
      <c r="T33" s="88" t="s">
        <v>258</v>
      </c>
    </row>
    <row r="34" spans="1:20" ht="123.75" customHeight="1">
      <c r="A34" s="90" t="s">
        <v>124</v>
      </c>
      <c r="B34" s="90" t="s">
        <v>27</v>
      </c>
      <c r="C34" s="90" t="s">
        <v>38</v>
      </c>
      <c r="D34" s="91" t="s">
        <v>123</v>
      </c>
      <c r="E34" s="90" t="s">
        <v>125</v>
      </c>
      <c r="F34" s="92" t="s">
        <v>36</v>
      </c>
      <c r="G34" s="90" t="s">
        <v>26</v>
      </c>
      <c r="H34" s="93">
        <v>1</v>
      </c>
      <c r="I34" s="90" t="s">
        <v>91</v>
      </c>
      <c r="J34" s="90" t="s">
        <v>92</v>
      </c>
      <c r="K34" s="90" t="s">
        <v>93</v>
      </c>
      <c r="L34" s="90" t="s">
        <v>94</v>
      </c>
      <c r="M34" s="94">
        <v>4</v>
      </c>
      <c r="N34" s="94">
        <v>4</v>
      </c>
      <c r="O34" s="95">
        <f aca="true" t="shared" si="5" ref="O34:O40">M34/N34</f>
        <v>1</v>
      </c>
      <c r="P34" s="96">
        <f t="shared" si="4"/>
        <v>1</v>
      </c>
      <c r="Q34" s="150" t="str">
        <f t="shared" si="1"/>
        <v>SATISFACTORIO</v>
      </c>
      <c r="R34" s="153" t="s">
        <v>206</v>
      </c>
      <c r="S34" s="97" t="s">
        <v>297</v>
      </c>
      <c r="T34" s="98" t="s">
        <v>271</v>
      </c>
    </row>
    <row r="35" spans="1:20" ht="97.5" customHeight="1">
      <c r="A35" s="90" t="s">
        <v>127</v>
      </c>
      <c r="B35" s="90" t="s">
        <v>24</v>
      </c>
      <c r="C35" s="90" t="s">
        <v>39</v>
      </c>
      <c r="D35" s="91" t="s">
        <v>126</v>
      </c>
      <c r="E35" s="90" t="s">
        <v>128</v>
      </c>
      <c r="F35" s="92" t="s">
        <v>36</v>
      </c>
      <c r="G35" s="90" t="s">
        <v>26</v>
      </c>
      <c r="H35" s="93">
        <v>1</v>
      </c>
      <c r="I35" s="90" t="s">
        <v>91</v>
      </c>
      <c r="J35" s="90" t="s">
        <v>92</v>
      </c>
      <c r="K35" s="90" t="s">
        <v>93</v>
      </c>
      <c r="L35" s="90" t="s">
        <v>94</v>
      </c>
      <c r="M35" s="94">
        <v>6127</v>
      </c>
      <c r="N35" s="94">
        <v>6127</v>
      </c>
      <c r="O35" s="95">
        <f t="shared" si="5"/>
        <v>1</v>
      </c>
      <c r="P35" s="96">
        <f t="shared" si="4"/>
        <v>1</v>
      </c>
      <c r="Q35" s="150" t="str">
        <f t="shared" si="1"/>
        <v>SATISFACTORIO</v>
      </c>
      <c r="R35" s="153" t="s">
        <v>207</v>
      </c>
      <c r="S35" s="97" t="s">
        <v>307</v>
      </c>
      <c r="T35" s="98" t="s">
        <v>271</v>
      </c>
    </row>
    <row r="36" spans="1:20" ht="196.5" customHeight="1">
      <c r="A36" s="90" t="s">
        <v>132</v>
      </c>
      <c r="B36" s="90" t="s">
        <v>24</v>
      </c>
      <c r="C36" s="90" t="s">
        <v>133</v>
      </c>
      <c r="D36" s="91" t="s">
        <v>137</v>
      </c>
      <c r="E36" s="90" t="s">
        <v>156</v>
      </c>
      <c r="F36" s="92">
        <v>230</v>
      </c>
      <c r="G36" s="90" t="s">
        <v>26</v>
      </c>
      <c r="H36" s="93">
        <v>1</v>
      </c>
      <c r="I36" s="90" t="s">
        <v>91</v>
      </c>
      <c r="J36" s="90" t="s">
        <v>92</v>
      </c>
      <c r="K36" s="90" t="s">
        <v>93</v>
      </c>
      <c r="L36" s="90" t="s">
        <v>94</v>
      </c>
      <c r="M36" s="94">
        <v>226</v>
      </c>
      <c r="N36" s="94">
        <v>230</v>
      </c>
      <c r="O36" s="95">
        <f t="shared" si="5"/>
        <v>0.9826086956521739</v>
      </c>
      <c r="P36" s="96">
        <f t="shared" si="4"/>
        <v>0.9826086956521739</v>
      </c>
      <c r="Q36" s="150" t="str">
        <f t="shared" si="1"/>
        <v>SATISFACTORIO</v>
      </c>
      <c r="R36" s="153" t="s">
        <v>247</v>
      </c>
      <c r="S36" s="97" t="s">
        <v>308</v>
      </c>
      <c r="T36" s="98" t="s">
        <v>271</v>
      </c>
    </row>
    <row r="37" spans="1:20" ht="91.5" customHeight="1">
      <c r="A37" s="27" t="s">
        <v>40</v>
      </c>
      <c r="B37" s="27" t="s">
        <v>24</v>
      </c>
      <c r="C37" s="27" t="s">
        <v>61</v>
      </c>
      <c r="D37" s="28" t="s">
        <v>129</v>
      </c>
      <c r="E37" s="27" t="s">
        <v>157</v>
      </c>
      <c r="F37" s="29" t="s">
        <v>36</v>
      </c>
      <c r="G37" s="27" t="s">
        <v>26</v>
      </c>
      <c r="H37" s="30">
        <v>1</v>
      </c>
      <c r="I37" s="27" t="s">
        <v>91</v>
      </c>
      <c r="J37" s="27" t="s">
        <v>92</v>
      </c>
      <c r="K37" s="27" t="s">
        <v>93</v>
      </c>
      <c r="L37" s="27" t="s">
        <v>94</v>
      </c>
      <c r="M37" s="31">
        <v>15</v>
      </c>
      <c r="N37" s="31">
        <v>15</v>
      </c>
      <c r="O37" s="32">
        <f t="shared" si="5"/>
        <v>1</v>
      </c>
      <c r="P37" s="99">
        <f t="shared" si="4"/>
        <v>1</v>
      </c>
      <c r="Q37" s="150" t="str">
        <f t="shared" si="1"/>
        <v>SATISFACTORIO</v>
      </c>
      <c r="R37" s="33" t="s">
        <v>256</v>
      </c>
      <c r="S37" s="33" t="s">
        <v>298</v>
      </c>
      <c r="T37" s="34" t="s">
        <v>271</v>
      </c>
    </row>
    <row r="38" spans="1:20" ht="130.5" customHeight="1">
      <c r="A38" s="27" t="s">
        <v>40</v>
      </c>
      <c r="B38" s="27" t="s">
        <v>24</v>
      </c>
      <c r="C38" s="27" t="s">
        <v>62</v>
      </c>
      <c r="D38" s="28" t="s">
        <v>130</v>
      </c>
      <c r="E38" s="27" t="s">
        <v>180</v>
      </c>
      <c r="F38" s="29" t="s">
        <v>36</v>
      </c>
      <c r="G38" s="27" t="s">
        <v>26</v>
      </c>
      <c r="H38" s="30">
        <v>1</v>
      </c>
      <c r="I38" s="27" t="s">
        <v>91</v>
      </c>
      <c r="J38" s="27" t="s">
        <v>92</v>
      </c>
      <c r="K38" s="27" t="s">
        <v>93</v>
      </c>
      <c r="L38" s="27" t="s">
        <v>94</v>
      </c>
      <c r="M38" s="31">
        <v>663</v>
      </c>
      <c r="N38" s="31">
        <v>663</v>
      </c>
      <c r="O38" s="32">
        <f t="shared" si="5"/>
        <v>1</v>
      </c>
      <c r="P38" s="99">
        <f t="shared" si="4"/>
        <v>1</v>
      </c>
      <c r="Q38" s="150" t="str">
        <f t="shared" si="1"/>
        <v>SATISFACTORIO</v>
      </c>
      <c r="R38" s="33" t="s">
        <v>208</v>
      </c>
      <c r="S38" s="33" t="s">
        <v>299</v>
      </c>
      <c r="T38" s="34" t="s">
        <v>271</v>
      </c>
    </row>
    <row r="39" spans="1:20" ht="122.25" customHeight="1">
      <c r="A39" s="27" t="s">
        <v>40</v>
      </c>
      <c r="B39" s="27" t="s">
        <v>24</v>
      </c>
      <c r="C39" s="27" t="s">
        <v>63</v>
      </c>
      <c r="D39" s="28" t="s">
        <v>131</v>
      </c>
      <c r="E39" s="27" t="s">
        <v>158</v>
      </c>
      <c r="F39" s="29" t="s">
        <v>36</v>
      </c>
      <c r="G39" s="27" t="s">
        <v>26</v>
      </c>
      <c r="H39" s="30">
        <v>1</v>
      </c>
      <c r="I39" s="27" t="s">
        <v>91</v>
      </c>
      <c r="J39" s="27" t="s">
        <v>92</v>
      </c>
      <c r="K39" s="27" t="s">
        <v>93</v>
      </c>
      <c r="L39" s="27" t="s">
        <v>94</v>
      </c>
      <c r="M39" s="31">
        <v>5</v>
      </c>
      <c r="N39" s="31">
        <v>5</v>
      </c>
      <c r="O39" s="32">
        <f t="shared" si="5"/>
        <v>1</v>
      </c>
      <c r="P39" s="99">
        <f t="shared" si="4"/>
        <v>1</v>
      </c>
      <c r="Q39" s="150" t="str">
        <f t="shared" si="1"/>
        <v>SATISFACTORIO</v>
      </c>
      <c r="R39" s="33" t="s">
        <v>209</v>
      </c>
      <c r="S39" s="33" t="s">
        <v>300</v>
      </c>
      <c r="T39" s="34" t="s">
        <v>271</v>
      </c>
    </row>
    <row r="40" spans="1:20" ht="122.25" customHeight="1">
      <c r="A40" s="27" t="s">
        <v>40</v>
      </c>
      <c r="B40" s="27" t="s">
        <v>27</v>
      </c>
      <c r="C40" s="27" t="s">
        <v>64</v>
      </c>
      <c r="D40" s="28" t="s">
        <v>75</v>
      </c>
      <c r="E40" s="27" t="s">
        <v>159</v>
      </c>
      <c r="F40" s="29" t="s">
        <v>36</v>
      </c>
      <c r="G40" s="27" t="s">
        <v>26</v>
      </c>
      <c r="H40" s="30">
        <v>1</v>
      </c>
      <c r="I40" s="27" t="s">
        <v>91</v>
      </c>
      <c r="J40" s="27" t="s">
        <v>92</v>
      </c>
      <c r="K40" s="27" t="s">
        <v>93</v>
      </c>
      <c r="L40" s="27" t="s">
        <v>94</v>
      </c>
      <c r="M40" s="31">
        <v>73</v>
      </c>
      <c r="N40" s="31">
        <v>73</v>
      </c>
      <c r="O40" s="32">
        <f t="shared" si="5"/>
        <v>1</v>
      </c>
      <c r="P40" s="99">
        <f t="shared" si="4"/>
        <v>1</v>
      </c>
      <c r="Q40" s="150" t="str">
        <f t="shared" si="1"/>
        <v>SATISFACTORIO</v>
      </c>
      <c r="R40" s="154" t="s">
        <v>255</v>
      </c>
      <c r="S40" s="181" t="s">
        <v>301</v>
      </c>
      <c r="T40" s="34" t="s">
        <v>271</v>
      </c>
    </row>
    <row r="41" spans="1:20" ht="153" customHeight="1">
      <c r="A41" s="100" t="s">
        <v>41</v>
      </c>
      <c r="B41" s="100" t="s">
        <v>24</v>
      </c>
      <c r="C41" s="100" t="s">
        <v>65</v>
      </c>
      <c r="D41" s="101" t="s">
        <v>112</v>
      </c>
      <c r="E41" s="100" t="s">
        <v>116</v>
      </c>
      <c r="F41" s="100">
        <v>1</v>
      </c>
      <c r="G41" s="100" t="s">
        <v>26</v>
      </c>
      <c r="H41" s="102">
        <v>1</v>
      </c>
      <c r="I41" s="100" t="s">
        <v>91</v>
      </c>
      <c r="J41" s="100" t="s">
        <v>92</v>
      </c>
      <c r="K41" s="100" t="s">
        <v>93</v>
      </c>
      <c r="L41" s="100" t="s">
        <v>94</v>
      </c>
      <c r="M41" s="103">
        <v>1</v>
      </c>
      <c r="N41" s="103">
        <v>1</v>
      </c>
      <c r="O41" s="104">
        <f aca="true" t="shared" si="6" ref="O41:O47">M41/N41</f>
        <v>1</v>
      </c>
      <c r="P41" s="105">
        <f t="shared" si="4"/>
        <v>1</v>
      </c>
      <c r="Q41" s="150" t="str">
        <f t="shared" si="1"/>
        <v>SATISFACTORIO</v>
      </c>
      <c r="R41" s="155" t="s">
        <v>210</v>
      </c>
      <c r="S41" s="155" t="s">
        <v>273</v>
      </c>
      <c r="T41" s="178" t="s">
        <v>294</v>
      </c>
    </row>
    <row r="42" spans="1:20" ht="168.75" customHeight="1">
      <c r="A42" s="100" t="s">
        <v>41</v>
      </c>
      <c r="B42" s="100" t="s">
        <v>24</v>
      </c>
      <c r="C42" s="100" t="s">
        <v>66</v>
      </c>
      <c r="D42" s="101" t="s">
        <v>111</v>
      </c>
      <c r="E42" s="100" t="s">
        <v>113</v>
      </c>
      <c r="F42" s="100">
        <v>3</v>
      </c>
      <c r="G42" s="100" t="s">
        <v>26</v>
      </c>
      <c r="H42" s="102">
        <v>1</v>
      </c>
      <c r="I42" s="100" t="s">
        <v>91</v>
      </c>
      <c r="J42" s="100" t="s">
        <v>92</v>
      </c>
      <c r="K42" s="100" t="s">
        <v>93</v>
      </c>
      <c r="L42" s="100" t="s">
        <v>94</v>
      </c>
      <c r="M42" s="103">
        <v>17</v>
      </c>
      <c r="N42" s="103">
        <v>17</v>
      </c>
      <c r="O42" s="104">
        <f t="shared" si="6"/>
        <v>1</v>
      </c>
      <c r="P42" s="105">
        <f t="shared" si="4"/>
        <v>1</v>
      </c>
      <c r="Q42" s="150" t="str">
        <f t="shared" si="1"/>
        <v>SATISFACTORIO</v>
      </c>
      <c r="R42" s="155" t="s">
        <v>211</v>
      </c>
      <c r="S42" s="155" t="s">
        <v>293</v>
      </c>
      <c r="T42" s="178" t="s">
        <v>294</v>
      </c>
    </row>
    <row r="43" spans="1:20" ht="179.25" customHeight="1">
      <c r="A43" s="100" t="s">
        <v>41</v>
      </c>
      <c r="B43" s="100" t="s">
        <v>24</v>
      </c>
      <c r="C43" s="100" t="s">
        <v>67</v>
      </c>
      <c r="D43" s="101" t="s">
        <v>115</v>
      </c>
      <c r="E43" s="100" t="s">
        <v>114</v>
      </c>
      <c r="F43" s="106" t="s">
        <v>36</v>
      </c>
      <c r="G43" s="100" t="s">
        <v>26</v>
      </c>
      <c r="H43" s="102">
        <v>1</v>
      </c>
      <c r="I43" s="100" t="s">
        <v>91</v>
      </c>
      <c r="J43" s="100" t="s">
        <v>92</v>
      </c>
      <c r="K43" s="100" t="s">
        <v>93</v>
      </c>
      <c r="L43" s="100" t="s">
        <v>94</v>
      </c>
      <c r="M43" s="103">
        <v>25</v>
      </c>
      <c r="N43" s="103">
        <v>25</v>
      </c>
      <c r="O43" s="104">
        <f t="shared" si="6"/>
        <v>1</v>
      </c>
      <c r="P43" s="105">
        <f t="shared" si="4"/>
        <v>1</v>
      </c>
      <c r="Q43" s="150" t="str">
        <f t="shared" si="1"/>
        <v>SATISFACTORIO</v>
      </c>
      <c r="R43" s="155" t="s">
        <v>212</v>
      </c>
      <c r="S43" s="155" t="s">
        <v>306</v>
      </c>
      <c r="T43" s="178" t="s">
        <v>294</v>
      </c>
    </row>
    <row r="44" spans="1:20" ht="174.75" customHeight="1">
      <c r="A44" s="107" t="s">
        <v>42</v>
      </c>
      <c r="B44" s="107" t="s">
        <v>24</v>
      </c>
      <c r="C44" s="107" t="s">
        <v>74</v>
      </c>
      <c r="D44" s="36" t="s">
        <v>102</v>
      </c>
      <c r="E44" s="107" t="s">
        <v>182</v>
      </c>
      <c r="F44" s="108" t="s">
        <v>36</v>
      </c>
      <c r="G44" s="107" t="s">
        <v>26</v>
      </c>
      <c r="H44" s="109">
        <v>1</v>
      </c>
      <c r="I44" s="107" t="s">
        <v>91</v>
      </c>
      <c r="J44" s="107" t="s">
        <v>92</v>
      </c>
      <c r="K44" s="107" t="s">
        <v>93</v>
      </c>
      <c r="L44" s="107" t="s">
        <v>94</v>
      </c>
      <c r="M44" s="151">
        <v>0</v>
      </c>
      <c r="N44" s="110">
        <v>3</v>
      </c>
      <c r="O44" s="111">
        <f t="shared" si="6"/>
        <v>0</v>
      </c>
      <c r="P44" s="112">
        <f t="shared" si="4"/>
        <v>0</v>
      </c>
      <c r="Q44" s="150" t="str">
        <f t="shared" si="1"/>
        <v>INSATISFACTORIO</v>
      </c>
      <c r="R44" s="113" t="s">
        <v>216</v>
      </c>
      <c r="S44" s="113" t="s">
        <v>305</v>
      </c>
      <c r="T44" s="114" t="s">
        <v>281</v>
      </c>
    </row>
    <row r="45" spans="1:20" ht="186.75" customHeight="1">
      <c r="A45" s="107" t="s">
        <v>42</v>
      </c>
      <c r="B45" s="107" t="s">
        <v>24</v>
      </c>
      <c r="C45" s="107" t="s">
        <v>43</v>
      </c>
      <c r="D45" s="36" t="s">
        <v>181</v>
      </c>
      <c r="E45" s="107" t="s">
        <v>183</v>
      </c>
      <c r="F45" s="108" t="s">
        <v>36</v>
      </c>
      <c r="G45" s="107" t="s">
        <v>26</v>
      </c>
      <c r="H45" s="109">
        <v>1</v>
      </c>
      <c r="I45" s="107" t="s">
        <v>91</v>
      </c>
      <c r="J45" s="107" t="s">
        <v>92</v>
      </c>
      <c r="K45" s="107" t="s">
        <v>93</v>
      </c>
      <c r="L45" s="107" t="s">
        <v>94</v>
      </c>
      <c r="M45" s="151">
        <v>1260</v>
      </c>
      <c r="N45" s="110">
        <v>1260</v>
      </c>
      <c r="O45" s="111">
        <f t="shared" si="6"/>
        <v>1</v>
      </c>
      <c r="P45" s="112">
        <f t="shared" si="4"/>
        <v>1</v>
      </c>
      <c r="Q45" s="150" t="str">
        <f t="shared" si="1"/>
        <v>SATISFACTORIO</v>
      </c>
      <c r="R45" s="113" t="s">
        <v>217</v>
      </c>
      <c r="S45" s="113" t="s">
        <v>275</v>
      </c>
      <c r="T45" s="114" t="s">
        <v>274</v>
      </c>
    </row>
    <row r="46" spans="1:20" ht="196.5" customHeight="1">
      <c r="A46" s="107" t="s">
        <v>42</v>
      </c>
      <c r="B46" s="107" t="s">
        <v>24</v>
      </c>
      <c r="C46" s="107" t="s">
        <v>44</v>
      </c>
      <c r="D46" s="36" t="s">
        <v>104</v>
      </c>
      <c r="E46" s="107" t="s">
        <v>184</v>
      </c>
      <c r="F46" s="108" t="s">
        <v>36</v>
      </c>
      <c r="G46" s="107" t="s">
        <v>26</v>
      </c>
      <c r="H46" s="109">
        <v>1</v>
      </c>
      <c r="I46" s="107" t="s">
        <v>91</v>
      </c>
      <c r="J46" s="107" t="s">
        <v>92</v>
      </c>
      <c r="K46" s="107" t="s">
        <v>93</v>
      </c>
      <c r="L46" s="107" t="s">
        <v>94</v>
      </c>
      <c r="M46" s="151">
        <v>5579</v>
      </c>
      <c r="N46" s="110">
        <v>5579</v>
      </c>
      <c r="O46" s="111">
        <f t="shared" si="6"/>
        <v>1</v>
      </c>
      <c r="P46" s="112">
        <f t="shared" si="4"/>
        <v>1</v>
      </c>
      <c r="Q46" s="150" t="str">
        <f t="shared" si="1"/>
        <v>SATISFACTORIO</v>
      </c>
      <c r="R46" s="113" t="s">
        <v>218</v>
      </c>
      <c r="S46" s="113" t="s">
        <v>276</v>
      </c>
      <c r="T46" s="114" t="s">
        <v>274</v>
      </c>
    </row>
    <row r="47" spans="1:24" ht="321.75" customHeight="1">
      <c r="A47" s="107" t="s">
        <v>42</v>
      </c>
      <c r="B47" s="107" t="s">
        <v>24</v>
      </c>
      <c r="C47" s="107" t="s">
        <v>45</v>
      </c>
      <c r="D47" s="36" t="s">
        <v>105</v>
      </c>
      <c r="E47" s="107" t="s">
        <v>185</v>
      </c>
      <c r="F47" s="108">
        <v>4</v>
      </c>
      <c r="G47" s="107" t="s">
        <v>26</v>
      </c>
      <c r="H47" s="109">
        <v>1</v>
      </c>
      <c r="I47" s="107" t="s">
        <v>91</v>
      </c>
      <c r="J47" s="107" t="s">
        <v>92</v>
      </c>
      <c r="K47" s="107" t="s">
        <v>93</v>
      </c>
      <c r="L47" s="107" t="s">
        <v>94</v>
      </c>
      <c r="M47" s="151">
        <v>2</v>
      </c>
      <c r="N47" s="110">
        <v>3</v>
      </c>
      <c r="O47" s="111">
        <f t="shared" si="6"/>
        <v>0.6666666666666666</v>
      </c>
      <c r="P47" s="112">
        <f t="shared" si="4"/>
        <v>0.6666666666666666</v>
      </c>
      <c r="Q47" s="150" t="str">
        <f t="shared" si="1"/>
        <v>MINIMO</v>
      </c>
      <c r="R47" s="113" t="s">
        <v>246</v>
      </c>
      <c r="S47" s="113" t="s">
        <v>304</v>
      </c>
      <c r="T47" s="114" t="s">
        <v>294</v>
      </c>
      <c r="X47" s="165"/>
    </row>
    <row r="48" spans="1:20" ht="162.75" customHeight="1">
      <c r="A48" s="107" t="s">
        <v>42</v>
      </c>
      <c r="B48" s="107" t="s">
        <v>24</v>
      </c>
      <c r="C48" s="107" t="s">
        <v>103</v>
      </c>
      <c r="D48" s="36" t="s">
        <v>106</v>
      </c>
      <c r="E48" s="107" t="s">
        <v>186</v>
      </c>
      <c r="F48" s="108" t="s">
        <v>36</v>
      </c>
      <c r="G48" s="107" t="s">
        <v>26</v>
      </c>
      <c r="H48" s="109">
        <v>1</v>
      </c>
      <c r="I48" s="107" t="s">
        <v>91</v>
      </c>
      <c r="J48" s="107" t="s">
        <v>92</v>
      </c>
      <c r="K48" s="107" t="s">
        <v>93</v>
      </c>
      <c r="L48" s="107" t="s">
        <v>94</v>
      </c>
      <c r="M48" s="151">
        <v>14078</v>
      </c>
      <c r="N48" s="110">
        <v>14078</v>
      </c>
      <c r="O48" s="111">
        <f>(M48/N48)</f>
        <v>1</v>
      </c>
      <c r="P48" s="112">
        <f t="shared" si="4"/>
        <v>1</v>
      </c>
      <c r="Q48" s="150" t="str">
        <f t="shared" si="1"/>
        <v>SATISFACTORIO</v>
      </c>
      <c r="R48" s="113" t="s">
        <v>219</v>
      </c>
      <c r="S48" s="113" t="s">
        <v>277</v>
      </c>
      <c r="T48" s="114" t="s">
        <v>274</v>
      </c>
    </row>
    <row r="49" spans="1:20" ht="93" customHeight="1">
      <c r="A49" s="115" t="s">
        <v>46</v>
      </c>
      <c r="B49" s="115" t="s">
        <v>27</v>
      </c>
      <c r="C49" s="115" t="s">
        <v>140</v>
      </c>
      <c r="D49" s="123" t="s">
        <v>88</v>
      </c>
      <c r="E49" s="115" t="s">
        <v>95</v>
      </c>
      <c r="F49" s="116">
        <v>1</v>
      </c>
      <c r="G49" s="115" t="s">
        <v>26</v>
      </c>
      <c r="H49" s="117">
        <v>1</v>
      </c>
      <c r="I49" s="137" t="s">
        <v>91</v>
      </c>
      <c r="J49" s="138" t="s">
        <v>92</v>
      </c>
      <c r="K49" s="137" t="s">
        <v>93</v>
      </c>
      <c r="L49" s="137" t="s">
        <v>94</v>
      </c>
      <c r="M49" s="118" t="s">
        <v>203</v>
      </c>
      <c r="N49" s="118" t="s">
        <v>203</v>
      </c>
      <c r="O49" s="118" t="s">
        <v>203</v>
      </c>
      <c r="P49" s="118" t="s">
        <v>203</v>
      </c>
      <c r="Q49" s="118" t="s">
        <v>203</v>
      </c>
      <c r="R49" s="157" t="s">
        <v>220</v>
      </c>
      <c r="S49" s="121" t="s">
        <v>290</v>
      </c>
      <c r="T49" s="122" t="s">
        <v>291</v>
      </c>
    </row>
    <row r="50" spans="1:20" ht="88.5" customHeight="1">
      <c r="A50" s="115" t="s">
        <v>46</v>
      </c>
      <c r="B50" s="115" t="s">
        <v>24</v>
      </c>
      <c r="C50" s="115" t="s">
        <v>90</v>
      </c>
      <c r="D50" s="123" t="s">
        <v>47</v>
      </c>
      <c r="E50" s="115" t="s">
        <v>89</v>
      </c>
      <c r="F50" s="116" t="s">
        <v>36</v>
      </c>
      <c r="G50" s="115" t="s">
        <v>26</v>
      </c>
      <c r="H50" s="117">
        <v>1</v>
      </c>
      <c r="I50" s="137" t="s">
        <v>91</v>
      </c>
      <c r="J50" s="138" t="s">
        <v>92</v>
      </c>
      <c r="K50" s="137" t="s">
        <v>93</v>
      </c>
      <c r="L50" s="137" t="s">
        <v>94</v>
      </c>
      <c r="M50" s="118">
        <v>317</v>
      </c>
      <c r="N50" s="118">
        <v>317</v>
      </c>
      <c r="O50" s="119">
        <f aca="true" t="shared" si="7" ref="O50:O57">M50/N50</f>
        <v>1</v>
      </c>
      <c r="P50" s="120">
        <f t="shared" si="4"/>
        <v>1</v>
      </c>
      <c r="Q50" s="150" t="str">
        <f t="shared" si="1"/>
        <v>SATISFACTORIO</v>
      </c>
      <c r="R50" s="157" t="s">
        <v>221</v>
      </c>
      <c r="S50" s="121" t="s">
        <v>292</v>
      </c>
      <c r="T50" s="122" t="s">
        <v>291</v>
      </c>
    </row>
    <row r="51" spans="1:20" ht="142.5" customHeight="1">
      <c r="A51" s="80" t="s">
        <v>48</v>
      </c>
      <c r="B51" s="80" t="s">
        <v>24</v>
      </c>
      <c r="C51" s="80" t="s">
        <v>49</v>
      </c>
      <c r="D51" s="81" t="s">
        <v>81</v>
      </c>
      <c r="E51" s="124" t="s">
        <v>139</v>
      </c>
      <c r="F51" s="82">
        <v>2</v>
      </c>
      <c r="G51" s="80" t="s">
        <v>26</v>
      </c>
      <c r="H51" s="83">
        <v>1</v>
      </c>
      <c r="I51" s="139" t="s">
        <v>91</v>
      </c>
      <c r="J51" s="140" t="s">
        <v>92</v>
      </c>
      <c r="K51" s="139" t="s">
        <v>93</v>
      </c>
      <c r="L51" s="139" t="s">
        <v>94</v>
      </c>
      <c r="M51" s="84">
        <v>2</v>
      </c>
      <c r="N51" s="84">
        <v>2</v>
      </c>
      <c r="O51" s="85">
        <f t="shared" si="7"/>
        <v>1</v>
      </c>
      <c r="P51" s="125">
        <f t="shared" si="4"/>
        <v>1</v>
      </c>
      <c r="Q51" s="150" t="str">
        <f t="shared" si="1"/>
        <v>SATISFACTORIO</v>
      </c>
      <c r="R51" s="127" t="s">
        <v>201</v>
      </c>
      <c r="S51" s="127" t="s">
        <v>268</v>
      </c>
      <c r="T51" s="128" t="s">
        <v>258</v>
      </c>
    </row>
    <row r="52" spans="1:20" ht="136.5" customHeight="1">
      <c r="A52" s="80" t="s">
        <v>48</v>
      </c>
      <c r="B52" s="80" t="s">
        <v>24</v>
      </c>
      <c r="C52" s="80" t="s">
        <v>50</v>
      </c>
      <c r="D52" s="81" t="s">
        <v>160</v>
      </c>
      <c r="E52" s="124" t="s">
        <v>87</v>
      </c>
      <c r="F52" s="82">
        <v>1</v>
      </c>
      <c r="G52" s="80" t="s">
        <v>26</v>
      </c>
      <c r="H52" s="83">
        <v>1</v>
      </c>
      <c r="I52" s="139" t="s">
        <v>91</v>
      </c>
      <c r="J52" s="140" t="s">
        <v>92</v>
      </c>
      <c r="K52" s="139" t="s">
        <v>93</v>
      </c>
      <c r="L52" s="139" t="s">
        <v>94</v>
      </c>
      <c r="M52" s="84" t="s">
        <v>203</v>
      </c>
      <c r="N52" s="84" t="s">
        <v>203</v>
      </c>
      <c r="O52" s="85" t="s">
        <v>203</v>
      </c>
      <c r="P52" s="125" t="s">
        <v>203</v>
      </c>
      <c r="Q52" s="125" t="s">
        <v>203</v>
      </c>
      <c r="R52" s="127" t="s">
        <v>237</v>
      </c>
      <c r="S52" s="129" t="s">
        <v>269</v>
      </c>
      <c r="T52" s="128" t="s">
        <v>203</v>
      </c>
    </row>
    <row r="53" spans="1:20" ht="288" customHeight="1">
      <c r="A53" s="80" t="s">
        <v>48</v>
      </c>
      <c r="B53" s="80" t="s">
        <v>24</v>
      </c>
      <c r="C53" s="80" t="s">
        <v>82</v>
      </c>
      <c r="D53" s="81" t="s">
        <v>85</v>
      </c>
      <c r="E53" s="124" t="s">
        <v>179</v>
      </c>
      <c r="F53" s="126" t="s">
        <v>36</v>
      </c>
      <c r="G53" s="82" t="s">
        <v>26</v>
      </c>
      <c r="H53" s="83">
        <v>1</v>
      </c>
      <c r="I53" s="139" t="s">
        <v>91</v>
      </c>
      <c r="J53" s="140" t="s">
        <v>92</v>
      </c>
      <c r="K53" s="139" t="s">
        <v>93</v>
      </c>
      <c r="L53" s="139" t="s">
        <v>94</v>
      </c>
      <c r="M53" s="84">
        <f>29+17+19+30</f>
        <v>95</v>
      </c>
      <c r="N53" s="84">
        <f>24+43+19+29</f>
        <v>115</v>
      </c>
      <c r="O53" s="85">
        <f t="shared" si="7"/>
        <v>0.8260869565217391</v>
      </c>
      <c r="P53" s="125">
        <f t="shared" si="4"/>
        <v>0.8260869565217391</v>
      </c>
      <c r="Q53" s="150" t="str">
        <f t="shared" si="1"/>
        <v>ACEPTABLE</v>
      </c>
      <c r="R53" s="127" t="s">
        <v>238</v>
      </c>
      <c r="S53" s="127" t="s">
        <v>287</v>
      </c>
      <c r="T53" s="128" t="s">
        <v>258</v>
      </c>
    </row>
    <row r="54" spans="1:20" ht="204" customHeight="1">
      <c r="A54" s="80" t="s">
        <v>48</v>
      </c>
      <c r="B54" s="80" t="s">
        <v>24</v>
      </c>
      <c r="C54" s="80" t="s">
        <v>83</v>
      </c>
      <c r="D54" s="81" t="s">
        <v>84</v>
      </c>
      <c r="E54" s="124" t="s">
        <v>86</v>
      </c>
      <c r="F54" s="80">
        <v>4</v>
      </c>
      <c r="G54" s="82" t="s">
        <v>26</v>
      </c>
      <c r="H54" s="83">
        <v>1</v>
      </c>
      <c r="I54" s="139" t="s">
        <v>91</v>
      </c>
      <c r="J54" s="140" t="s">
        <v>92</v>
      </c>
      <c r="K54" s="139" t="s">
        <v>93</v>
      </c>
      <c r="L54" s="139" t="s">
        <v>94</v>
      </c>
      <c r="M54" s="84">
        <v>4</v>
      </c>
      <c r="N54" s="84">
        <v>4</v>
      </c>
      <c r="O54" s="85">
        <f t="shared" si="7"/>
        <v>1</v>
      </c>
      <c r="P54" s="125">
        <f t="shared" si="4"/>
        <v>1</v>
      </c>
      <c r="Q54" s="150" t="str">
        <f t="shared" si="1"/>
        <v>SATISFACTORIO</v>
      </c>
      <c r="R54" s="127" t="s">
        <v>239</v>
      </c>
      <c r="S54" s="127" t="s">
        <v>288</v>
      </c>
      <c r="T54" s="128" t="s">
        <v>258</v>
      </c>
    </row>
    <row r="55" spans="1:20" ht="286.5" customHeight="1">
      <c r="A55" s="14" t="s">
        <v>52</v>
      </c>
      <c r="B55" s="14" t="s">
        <v>24</v>
      </c>
      <c r="C55" s="14" t="s">
        <v>70</v>
      </c>
      <c r="D55" s="15" t="s">
        <v>117</v>
      </c>
      <c r="E55" s="14" t="s">
        <v>119</v>
      </c>
      <c r="F55" s="67" t="s">
        <v>36</v>
      </c>
      <c r="G55" s="14" t="s">
        <v>26</v>
      </c>
      <c r="H55" s="16">
        <v>1</v>
      </c>
      <c r="I55" s="14" t="s">
        <v>91</v>
      </c>
      <c r="J55" s="14" t="s">
        <v>92</v>
      </c>
      <c r="K55" s="14" t="s">
        <v>93</v>
      </c>
      <c r="L55" s="14" t="s">
        <v>94</v>
      </c>
      <c r="M55" s="17">
        <v>46</v>
      </c>
      <c r="N55" s="17">
        <v>46</v>
      </c>
      <c r="O55" s="18">
        <f t="shared" si="7"/>
        <v>1</v>
      </c>
      <c r="P55" s="130">
        <f t="shared" si="4"/>
        <v>1</v>
      </c>
      <c r="Q55" s="150" t="str">
        <f t="shared" si="1"/>
        <v>SATISFACTORIO</v>
      </c>
      <c r="R55" s="158" t="s">
        <v>224</v>
      </c>
      <c r="S55" s="131" t="s">
        <v>283</v>
      </c>
      <c r="T55" s="19" t="s">
        <v>284</v>
      </c>
    </row>
    <row r="56" spans="1:20" ht="186.75" customHeight="1">
      <c r="A56" s="14" t="s">
        <v>52</v>
      </c>
      <c r="B56" s="14" t="s">
        <v>24</v>
      </c>
      <c r="C56" s="14" t="s">
        <v>71</v>
      </c>
      <c r="D56" s="15" t="s">
        <v>118</v>
      </c>
      <c r="E56" s="14" t="s">
        <v>119</v>
      </c>
      <c r="F56" s="67">
        <v>14</v>
      </c>
      <c r="G56" s="14" t="s">
        <v>26</v>
      </c>
      <c r="H56" s="16">
        <v>1</v>
      </c>
      <c r="I56" s="14" t="s">
        <v>91</v>
      </c>
      <c r="J56" s="14" t="s">
        <v>92</v>
      </c>
      <c r="K56" s="14" t="s">
        <v>93</v>
      </c>
      <c r="L56" s="14" t="s">
        <v>94</v>
      </c>
      <c r="M56" s="17">
        <v>14</v>
      </c>
      <c r="N56" s="17">
        <v>14</v>
      </c>
      <c r="O56" s="18">
        <f t="shared" si="7"/>
        <v>1</v>
      </c>
      <c r="P56" s="130">
        <f t="shared" si="4"/>
        <v>1</v>
      </c>
      <c r="Q56" s="150" t="str">
        <f t="shared" si="1"/>
        <v>SATISFACTORIO</v>
      </c>
      <c r="R56" s="158" t="s">
        <v>222</v>
      </c>
      <c r="S56" s="131" t="s">
        <v>285</v>
      </c>
      <c r="T56" s="19" t="s">
        <v>284</v>
      </c>
    </row>
    <row r="57" spans="1:20" ht="409.5" customHeight="1">
      <c r="A57" s="14" t="s">
        <v>52</v>
      </c>
      <c r="B57" s="14" t="s">
        <v>24</v>
      </c>
      <c r="C57" s="14" t="s">
        <v>72</v>
      </c>
      <c r="D57" s="15" t="s">
        <v>120</v>
      </c>
      <c r="E57" s="14" t="s">
        <v>161</v>
      </c>
      <c r="F57" s="67" t="s">
        <v>36</v>
      </c>
      <c r="G57" s="14" t="s">
        <v>26</v>
      </c>
      <c r="H57" s="16">
        <v>1</v>
      </c>
      <c r="I57" s="14" t="s">
        <v>91</v>
      </c>
      <c r="J57" s="14" t="s">
        <v>92</v>
      </c>
      <c r="K57" s="14" t="s">
        <v>93</v>
      </c>
      <c r="L57" s="14" t="s">
        <v>94</v>
      </c>
      <c r="M57" s="17">
        <v>10.66</v>
      </c>
      <c r="N57" s="17">
        <v>11</v>
      </c>
      <c r="O57" s="18">
        <f t="shared" si="7"/>
        <v>0.9690909090909091</v>
      </c>
      <c r="P57" s="130">
        <f t="shared" si="4"/>
        <v>0.9690909090909091</v>
      </c>
      <c r="Q57" s="150" t="str">
        <f t="shared" si="1"/>
        <v>SATISFACTORIO</v>
      </c>
      <c r="R57" s="158" t="s">
        <v>223</v>
      </c>
      <c r="S57" s="131" t="s">
        <v>286</v>
      </c>
      <c r="T57" s="19" t="s">
        <v>284</v>
      </c>
    </row>
    <row r="58" ht="16.5">
      <c r="A58" s="141"/>
    </row>
    <row r="60" ht="16.5">
      <c r="N60" s="165"/>
    </row>
    <row r="61" ht="16.5">
      <c r="N61" s="165"/>
    </row>
    <row r="62" ht="16.5">
      <c r="N62" s="165"/>
    </row>
    <row r="63" ht="16.5">
      <c r="N63" s="165"/>
    </row>
    <row r="64" ht="16.5">
      <c r="N64" s="165"/>
    </row>
    <row r="65" ht="16.5">
      <c r="N65" s="165"/>
    </row>
    <row r="66" ht="16.5">
      <c r="N66" s="165"/>
    </row>
    <row r="67" ht="16.5">
      <c r="N67" s="165"/>
    </row>
    <row r="68" spans="14:24" ht="16.5">
      <c r="N68" s="165"/>
      <c r="X68" s="143"/>
    </row>
    <row r="69" ht="16.5">
      <c r="N69" s="165"/>
    </row>
    <row r="70" ht="16.5">
      <c r="N70" s="177"/>
    </row>
    <row r="71" spans="24:25" ht="16.5">
      <c r="X71" s="143"/>
      <c r="Y71" s="144"/>
    </row>
    <row r="75" ht="16.5">
      <c r="I75" s="145"/>
    </row>
    <row r="91" spans="7:10" ht="16.5">
      <c r="G91" s="144"/>
      <c r="H91" s="146"/>
      <c r="I91" s="147"/>
      <c r="J91" s="146"/>
    </row>
    <row r="100" ht="16.5">
      <c r="F100" s="148"/>
    </row>
    <row r="110" ht="16.5">
      <c r="E110" s="148"/>
    </row>
    <row r="127" ht="16.5">
      <c r="F127" s="149"/>
    </row>
  </sheetData>
  <sheetProtection/>
  <protectedRanges>
    <protectedRange password="EFB0" sqref="S47" name="Rango1_24"/>
  </protectedRanges>
  <mergeCells count="31">
    <mergeCell ref="R1:T3"/>
    <mergeCell ref="R4:T4"/>
    <mergeCell ref="M5:T5"/>
    <mergeCell ref="E1:Q1"/>
    <mergeCell ref="E2:Q3"/>
    <mergeCell ref="A1:D3"/>
    <mergeCell ref="E4:J4"/>
    <mergeCell ref="A4:D4"/>
    <mergeCell ref="K4:Q4"/>
    <mergeCell ref="A5:H5"/>
    <mergeCell ref="A14:A15"/>
    <mergeCell ref="B14:B15"/>
    <mergeCell ref="C14:C15"/>
    <mergeCell ref="D14:D15"/>
    <mergeCell ref="E14:E15"/>
    <mergeCell ref="I14:I15"/>
    <mergeCell ref="F14:F15"/>
    <mergeCell ref="G14:G15"/>
    <mergeCell ref="H14:H15"/>
    <mergeCell ref="R14:R15"/>
    <mergeCell ref="S14:S15"/>
    <mergeCell ref="I5:L5"/>
    <mergeCell ref="P14:P15"/>
    <mergeCell ref="Q14:Q15"/>
    <mergeCell ref="J14:J15"/>
    <mergeCell ref="T14:T15"/>
    <mergeCell ref="L14:L15"/>
    <mergeCell ref="M14:M15"/>
    <mergeCell ref="N14:N15"/>
    <mergeCell ref="O14:O15"/>
    <mergeCell ref="K14:K15"/>
  </mergeCells>
  <conditionalFormatting sqref="Q51">
    <cfRule type="containsText" priority="6" dxfId="5" operator="containsText" stopIfTrue="1" text="MINIMO">
      <formula>NOT(ISERROR(SEARCH("MINIMO",Q51)))</formula>
    </cfRule>
  </conditionalFormatting>
  <conditionalFormatting sqref="Q7:Q14 Q16:Q20 Q50:Q51 Q25:Q27 Q30:Q48 Q53:Q57">
    <cfRule type="containsText" priority="3" dxfId="3" operator="containsText" stopIfTrue="1" text="SATIFASTORIO">
      <formula>NOT(ISERROR(SEARCH("SATIFASTORIO",Q7)))</formula>
    </cfRule>
    <cfRule type="containsText" priority="4" dxfId="2" operator="containsText" stopIfTrue="1" text="ACEPTABLE">
      <formula>NOT(ISERROR(SEARCH("ACEPTABLE",Q7)))</formula>
    </cfRule>
    <cfRule type="containsText" priority="5" dxfId="6" operator="containsText" stopIfTrue="1" text="INSATISFACTORIO">
      <formula>NOT(ISERROR(SEARCH("INSATISFACTORIO",Q7)))</formula>
    </cfRule>
  </conditionalFormatting>
  <conditionalFormatting sqref="Q7:Q14 Q16:Q20 Q50:Q51 Q25:Q27 Q30:Q48 Q53:Q57">
    <cfRule type="cellIs" priority="1" dxfId="0" operator="equal" stopIfTrue="1">
      <formula>"MINIMO"</formula>
    </cfRule>
  </conditionalFormatting>
  <printOptions horizontalCentered="1"/>
  <pageMargins left="0.1968503937007874" right="0.1968503937007874" top="0.3937007874015748" bottom="0.35433070866141736" header="0.31496062992125984" footer="0.31496062992125984"/>
  <pageSetup horizontalDpi="600" verticalDpi="600" orientation="landscape" paperSize="14" scale="4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B2"/>
  <sheetViews>
    <sheetView zoomScalePageLayoutView="0" workbookViewId="0" topLeftCell="A2">
      <selection activeCell="B2" sqref="B2"/>
    </sheetView>
  </sheetViews>
  <sheetFormatPr defaultColWidth="11.421875" defaultRowHeight="15"/>
  <sheetData>
    <row r="2" ht="15">
      <c r="B2"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2013-07-27T16:04:12Z</cp:lastPrinted>
  <dcterms:created xsi:type="dcterms:W3CDTF">2009-10-06T19:46:28Z</dcterms:created>
  <dcterms:modified xsi:type="dcterms:W3CDTF">2015-08-11T16:32:34Z</dcterms:modified>
  <cp:category/>
  <cp:version/>
  <cp:contentType/>
  <cp:contentStatus/>
</cp:coreProperties>
</file>